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zsvartzsofia\Desktop\Munka\adatszolgáltatás\szerződésekről adatszolgáltatás\"/>
    </mc:Choice>
  </mc:AlternateContent>
  <xr:revisionPtr revIDLastSave="0" documentId="13_ncr:1_{23FE3F42-58AA-48B4-A444-3A73C74271E0}" xr6:coauthVersionLast="45" xr6:coauthVersionMax="45" xr10:uidLastSave="{00000000-0000-0000-0000-000000000000}"/>
  <bookViews>
    <workbookView xWindow="-108" yWindow="-108" windowWidth="23256" windowHeight="12576" activeTab="7" xr2:uid="{00000000-000D-0000-FFFF-FFFF00000000}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2018" sheetId="6" r:id="rId6"/>
    <sheet name="2019" sheetId="7" r:id="rId7"/>
    <sheet name="2020" sheetId="8" r:id="rId8"/>
  </sheets>
  <definedNames>
    <definedName name="_xlnm._FilterDatabase" localSheetId="0" hidden="1">'2013'!$A$2:$F$7</definedName>
    <definedName name="_xlnm.Print_Area" localSheetId="1">'2014'!$A$2:$F$23</definedName>
    <definedName name="_xlnm.Print_Area" localSheetId="3">'2016'!$A$1:$F$49</definedName>
    <definedName name="_xlnm.Print_Area" localSheetId="4">'2017'!$A$1:$F$30</definedName>
  </definedNames>
  <calcPr calcId="181029"/>
</workbook>
</file>

<file path=xl/calcChain.xml><?xml version="1.0" encoding="utf-8"?>
<calcChain xmlns="http://schemas.openxmlformats.org/spreadsheetml/2006/main">
  <c r="D13" i="5" l="1"/>
  <c r="D12" i="5"/>
  <c r="D11" i="5"/>
  <c r="D10" i="5" l="1"/>
  <c r="D34" i="4"/>
  <c r="D30" i="4"/>
  <c r="D26" i="4"/>
  <c r="D17" i="4"/>
  <c r="D1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Hartmann Zsófia</author>
    <author>Fenyő Orsolya</author>
  </authors>
  <commentList>
    <comment ref="A27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Hartmann Zsófia:</t>
        </r>
        <r>
          <rPr>
            <sz val="9"/>
            <color indexed="81"/>
            <rFont val="Tahoma"/>
            <family val="2"/>
            <charset val="238"/>
          </rPr>
          <t xml:space="preserve">
Frissítve: 2015.09.04.</t>
        </r>
      </text>
    </comment>
    <comment ref="A50" authorId="1" shapeId="0" xr:uid="{00000000-0006-0000-0200-000002000000}">
      <text>
        <r>
          <rPr>
            <b/>
            <sz val="9"/>
            <color indexed="81"/>
            <rFont val="Segoe UI"/>
            <family val="2"/>
            <charset val="238"/>
          </rPr>
          <t>Fenyő Orsolya:</t>
        </r>
        <r>
          <rPr>
            <sz val="9"/>
            <color indexed="81"/>
            <rFont val="Segoe UI"/>
            <family val="2"/>
            <charset val="238"/>
          </rPr>
          <t xml:space="preserve">
frissítve: 2016.01.12.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Erdei Zsófia</author>
  </authors>
  <commentList>
    <comment ref="D16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Erdei Zsófia:</t>
        </r>
        <r>
          <rPr>
            <sz val="9"/>
            <color indexed="81"/>
            <rFont val="Tahoma"/>
            <family val="2"/>
            <charset val="238"/>
          </rPr>
          <t xml:space="preserve">
egyszeri 3 915 000 Ft, egyszeri 7 600 000 Ft, havonta 2 787 000 Ft/hó (232 250 Ft/hó)</t>
        </r>
      </text>
    </comment>
    <comment ref="D17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Erdei Zsófia:</t>
        </r>
        <r>
          <rPr>
            <sz val="9"/>
            <color indexed="81"/>
            <rFont val="Tahoma"/>
            <family val="2"/>
            <charset val="238"/>
          </rPr>
          <t xml:space="preserve">
havi számlázás 744 500 Ft/hó + ÁFA</t>
        </r>
      </text>
    </comment>
  </commentList>
</comments>
</file>

<file path=xl/sharedStrings.xml><?xml version="1.0" encoding="utf-8"?>
<sst xmlns="http://schemas.openxmlformats.org/spreadsheetml/2006/main" count="730" uniqueCount="387">
  <si>
    <t>Partner neve</t>
  </si>
  <si>
    <t>Tárgy</t>
  </si>
  <si>
    <t>Hatály kezdő időpontja</t>
  </si>
  <si>
    <t>Hatály záró időpontja</t>
  </si>
  <si>
    <t>Tigra Computer- és Irodatechnikai Kft.</t>
  </si>
  <si>
    <t>Központosított közbeszerzési eljárásból HW eszközök beszerzése E-napló feladathoz</t>
  </si>
  <si>
    <t>szállítási szerződés</t>
  </si>
  <si>
    <t>vállalkozási szerződés</t>
  </si>
  <si>
    <t>GeoView Systems Kft.</t>
  </si>
  <si>
    <t>VeszprémBer Zrt.</t>
  </si>
  <si>
    <t>megbízási szerződés</t>
  </si>
  <si>
    <t>Nádor Rendszerház Kft.</t>
  </si>
  <si>
    <t>HELION Mérnöki Tanácsadó és Szolgáltatói Kft.</t>
  </si>
  <si>
    <t>T-Systems Magyarország Zrt.</t>
  </si>
  <si>
    <t>Egyedi szállítási szerződés KM0101-0120SZGR13 KEF beszerzésből IBM és HP termékek beszerzése  - OÉNY 2013. évi HW beszerzés</t>
  </si>
  <si>
    <t>szállítási szerződés módosítás</t>
  </si>
  <si>
    <t>Megrendelő által üzemeltetett, ill adatait feldolgozó informatikai és távközlési rendszerek biztonságával összefüggő tevékenységek jogszabályokkal való összhangjának megteremtése és fenntartása, ennekt ervezése és ellenőrzése, szabályozási koncepciókkat, szabályzat tervezetek készítése (IBSZ)</t>
  </si>
  <si>
    <t>Traco Zrt.</t>
  </si>
  <si>
    <t>Egyedi szállítási szerződés KM0101-0120SZGR13 KEF beszerzésből szerver  - OÉNY 2014. évi HW beszerzés</t>
  </si>
  <si>
    <t>szállítási szerzőfés</t>
  </si>
  <si>
    <t>KM0101-0120SZGR13 keretmegállapodáshoz csatlakozás, és IBM eszközök beszerzése</t>
  </si>
  <si>
    <t>Flexus Consulting Tanácsadó Kft.</t>
  </si>
  <si>
    <t>VOP-1.1.1-11-2012-0001 projektben minőségbiztosítási feladatok ellátása</t>
  </si>
  <si>
    <t>WSH Számítástechnikai, Oktató és Szolgáltató Kft.</t>
  </si>
  <si>
    <t>fejlesztési és kapcsolódó feladatok elvégzése, EFER csatlakozáshoz szükséges rendszerfejlesztés és ÉTDR továbbfejlesztése</t>
  </si>
  <si>
    <t>GeoX Kft.</t>
  </si>
  <si>
    <t>ÉTDR szoftver üzemeltetéséhez kapcsolódó fejlesztői rendszertámogatási szolgáltatás</t>
  </si>
  <si>
    <t>Földmérési és Távérzékelési Intézet</t>
  </si>
  <si>
    <t>WMS szolgáltatás, Magyarország területét lefedő 2009-2012 évi ortofotók WMS szolgáltatása vastag kliensen EMO projekthez</t>
  </si>
  <si>
    <t>ELECON Kft.</t>
  </si>
  <si>
    <t xml:space="preserve"> Ellenérték összesen (nettó Ft) </t>
  </si>
  <si>
    <t>Szerződés típusa</t>
  </si>
  <si>
    <t>adatfelhasználási szerződés</t>
  </si>
  <si>
    <t>Budafoki út 59. alatt meglévő szerverszoba kibővítése, ennek keretében annak kiviteli tervezése sé megvalósítása a feladt meghatározásban rögzítetteknek megfelelő műszaki tartalommal, az összes járulékos munkával együtt</t>
  </si>
  <si>
    <t>1111 Budafoki út 59. E/3 alatt irodakialakítás II. ütemének kiviteli tervezése és megvalósítása a dokumentációban rögzítetteknek megfelelő műszaki tartalommal, az összes járulékos munkával együtt</t>
  </si>
  <si>
    <t>ÉTDR zavartalan működésének biztosítása, mellékletben részletezett feladatokkal; ÉTDR szoftver üzemeltetéséhez kapcsolódó fejlesztői rendszertámogatási szolgáltatás</t>
  </si>
  <si>
    <t>E-napló szolgáltatás bővítés keretében IT modulok és interfészek fejlesztése 2 ütemben</t>
  </si>
  <si>
    <t>Irodakialakítás II.ütem folytatásaként, átalakítás és új irodák kialakítása</t>
  </si>
  <si>
    <t>1.sz. módosítás - szerződés teljesítésének részhatáridejének módosítása</t>
  </si>
  <si>
    <t>ÉTDR szoftver továbbfejlesztése, mellékletben részletezett feladatokkal; Örökségvédelmi modul, és jogszabályi változások eredményeként felmerülő új moduligények megvalósítása</t>
  </si>
  <si>
    <t xml:space="preserve"> - </t>
  </si>
  <si>
    <t>ÁROP-1.2.11-2013 projekt (TETA) keretén belül informatikai fejlesztéshez kapcsolódó országos, fejlesztési tervezést támogató információs rendszer kialakítása</t>
  </si>
  <si>
    <t>1.sz. módosítás - szerződés egységes véghatáridejének meghatározása (részteljesítési határidő módosítás)</t>
  </si>
  <si>
    <t>2013.</t>
  </si>
  <si>
    <t>2014.</t>
  </si>
  <si>
    <t>2015.</t>
  </si>
  <si>
    <t>Szász és Markovics Ügyvédi Iroda</t>
  </si>
  <si>
    <t>határozatlan</t>
  </si>
  <si>
    <t>Báthori Furniture Technologies Belsőépítészeti Bt.</t>
  </si>
  <si>
    <t>Irodabútor leszállítási illetve összeszerelése a Budafoki út 59. E/3. irodahelyiségeibe</t>
  </si>
  <si>
    <t>POI adatbázis Magyarország teljes területére és településen belüli cellaadatok megyei jogú városokra adatbázisok rendelkezésre bocsátáse</t>
  </si>
  <si>
    <t>Dobozos irattári szoftver átadása és kapcsolódó szolgáltatások biztosítása</t>
  </si>
  <si>
    <t>HUMANsoft Kft.</t>
  </si>
  <si>
    <t>EVBAU Kft.</t>
  </si>
  <si>
    <t>A Budafoki út 59. E/3. I. em. alatti raktárterület állandó tartózkodásra alkalmas irodatérré történő átalakítása</t>
  </si>
  <si>
    <t>Jogi tanácsadás nyújtása</t>
  </si>
  <si>
    <t>Fénysziget Építőipari Kereskedelmi és Szolgáltató Kft.</t>
  </si>
  <si>
    <t>Takarítási feladatok ellátáse (Budafoki út. 59. E/3. és Gubacsi út 59-61.)</t>
  </si>
  <si>
    <t>NISZ Infokommunikációs Szolgáltató Zrt.</t>
  </si>
  <si>
    <t>Informatikai szolgáltatások nyújtása(kliens támogatás, szerver üzemeltetés, alkalmazás támogatás)</t>
  </si>
  <si>
    <t>szolgáltatási szerződés</t>
  </si>
  <si>
    <t>Sysman Informatikai Zrt.</t>
  </si>
  <si>
    <t>Hardver és szoftver beszerzés a NMO101-012OSZGR13 sz. keretmegállapodásból, hazai támogatású projekthez kapcsolódóan az 1. sz. mellékletben részletezett termékek szállítása</t>
  </si>
  <si>
    <t>T-System Magyarország Zrt.</t>
  </si>
  <si>
    <t>Szoftver beszerzés a KMO101SLIC13 számú keretmegállapodásból különböző projektekhez kapcsolódóan az 1. sz. mellékletben részletezett termékek szállíása</t>
  </si>
  <si>
    <t>NETLOCK Kft.</t>
  </si>
  <si>
    <t>Szoftver beszerzés a KMO301ITBT13/1-8. számú keretmegállapodásból, hazai támogatású projektekhez kapcsolódóan az 1. sz. mellékletben részletezett termékek szállíása</t>
  </si>
  <si>
    <t>Szoftver beszerzés a KMO101ITBT13/1-10. számú keretmegállapodásból, hazai támogatású projektekhez kapcsolódóan az 1. sz. mellékletben részletezett termékek szállíása</t>
  </si>
  <si>
    <t>LTK hardver, szoftver és szolgáltatás beszerzés a KMO101-0120SZGR13. számú keretmegállapodásból, hazai támogatású projektekhez kapcsolódóan az 1. sz. mellékletben részletezett termékek szállíása</t>
  </si>
  <si>
    <t>INTER-COMPUTER-INFORMATIKA Számítástecnikai és Kereskedelmi Zrt.</t>
  </si>
  <si>
    <t>Hardver és szoftver beszerzés a KMO101-0120SZGR13. számú keretmegállapodásból, hazai támogatású projektekhez kapcsolódóan az 1. sz. mellékletben részletezett termékek szállíása</t>
  </si>
  <si>
    <t>PESTTERV Kft.</t>
  </si>
  <si>
    <t>Budapesti Agglomeráció területrendezési tervének (BATrT) felülvizsgálatához kapcsolódó szakmai feladatok ellátása</t>
  </si>
  <si>
    <t>NÁDOR Rendszerház Irodaautomatizálási Kft.</t>
  </si>
  <si>
    <t>Hardver beszerzés a KMO201-0219SZGR13 számú keretmegállapodásból különböző projektekhez kapcsolódóan az 1. sz. mellékletben részletezett termékek szállíása</t>
  </si>
  <si>
    <t>BULL Magyarország Számítástechnikai Kft.</t>
  </si>
  <si>
    <t>ESRI Magyarország Kft.</t>
  </si>
  <si>
    <t>LTK desktop és szerveroldali térinformatikai szoftverek beszerzés a KMO101GEOS13 számú keretmegállapodásból különböző projektekhez kapcsolódóan az 1. sz. mellékletben részletezett termékek szállíása</t>
  </si>
  <si>
    <t>Delta Systems Kft.</t>
  </si>
  <si>
    <t>Szerver beszerzés a KMO101-0120SZGR13. számú keretmegállapodásból, a VOP-1.1.1-11-2015-0001 projekthez kapcsolódóan az 1. sz. mellékletben részletezett termékek szállíása</t>
  </si>
  <si>
    <t>COMMITMENT Szolgáltató és Tanácsadó Zrt.</t>
  </si>
  <si>
    <t>Szoftver beszerzés a KMO301SLIC13 számú keretmegállapodásból a VOP-1.1.1-11-2015-0001 projekthez kapcsolódóan az 1. sz. mellékletben részletezett termékek szállíása</t>
  </si>
  <si>
    <t>Szoftver beszerzés a KMO101SLIC13 számú keretmegállapodásból a VOP-1.1.1-11-2015-0001 projekthez kapcsolódóan az 1. sz. mellékletben részletezett termékek szállíása</t>
  </si>
  <si>
    <t>Földmérési és Távérzékeslési Intézet</t>
  </si>
  <si>
    <t>Hardver beszerzés a KMO101-0219SZGR13. számú keretmegállapodásból, a VOP-1.1.1-11-2015-0001 projekthez kapcsolódóan az 1. sz. mellékletben részletezett termékek/szolgáltatások szállíása</t>
  </si>
  <si>
    <t>Szkenner és kiegészítők beszerzése a KMO301-14FMNY13. számú keretmegállapodásból, a VOP-1.1.1-11-2015-0001 projekthez kapcsolódóan az 1. sz. mellékletben részletezett termékek/szolgáltatások szállíása</t>
  </si>
  <si>
    <t>Virgo Kft.</t>
  </si>
  <si>
    <t>Építésügyi hatósági engedélyezési eljárást Támogató elektronikus Dokumentásciós rendszer (ÉTDR) továbbfejlesztési feladatok ellátása</t>
  </si>
  <si>
    <t>GeoAdat Szolgáltató és informatikai Kft.</t>
  </si>
  <si>
    <t>A szerződés 2. és 3. számú mellékletében meghatározott, a helyi építési szabályzatok és azok mellékletét képező szabályozási tervek és település szerkezeti tervek digitalizásála</t>
  </si>
  <si>
    <t>FLEXUS  CONSULTING Tanácsadó Kft.</t>
  </si>
  <si>
    <t>A szerződés 1. számú mellékletében meghatározott  dokumentum állomány tipizálása</t>
  </si>
  <si>
    <t>4Sales Systems Üzleti Rendszerfejlesztő és Tanácsadó Zrt.</t>
  </si>
  <si>
    <t>A szerződés 1. számú mellékletében meghatározott  digitalizálási folyamatok minőségi átvizsgálása</t>
  </si>
  <si>
    <t>teljesítésig</t>
  </si>
  <si>
    <t>A szerződés 1. számú mellékletében meghatározott minőségbiztosító tevékenység ellátása</t>
  </si>
  <si>
    <t>AUTÓ-M3 Kft.</t>
  </si>
  <si>
    <t>Két darab haszongépjármű, valamint 5 darab alsó középkategóriás szamélygépjármű bérlete</t>
  </si>
  <si>
    <t>bérleti szerződés</t>
  </si>
  <si>
    <t>Gáts Ügyvédi Iroda</t>
  </si>
  <si>
    <t>Jogi tanácsadás</t>
  </si>
  <si>
    <t>WMS szolgáltatás e-közmű rendszerhez és ÉMO rendszerhez</t>
  </si>
  <si>
    <t>Process Solotions Kft.</t>
  </si>
  <si>
    <t>Könyvelési feladatok ellátáse</t>
  </si>
  <si>
    <t>DAEN International Kft.</t>
  </si>
  <si>
    <t>ÉMO Projekthez kapcsolódó építési engedély nyilvántartási adatok webes adatrögzítő felületre történő felvitele, MS Excel állományok megfelelő szerkezetre átalakítása, majd CSV formátumba történő konvertálása után a webes felületen történő feltöltése</t>
  </si>
  <si>
    <t>a szolgáltatás igénybevételtől függő</t>
  </si>
  <si>
    <t>Magyar Telekom Nyrt.</t>
  </si>
  <si>
    <t>Kastély épületre vonatkozó bérleti szerződés - Karinthy F. út 21.</t>
  </si>
  <si>
    <t>Bérleti díj: 13.868 EUR/hó,Üzemeltetési díj: 1.042.062 Ft/hó</t>
  </si>
  <si>
    <t>XCOPY Kft.</t>
  </si>
  <si>
    <t>irodatechnikai berendezések zavartalan üzemeltetését biztosító karbantartási és javítási munkák elvégzése</t>
  </si>
  <si>
    <t>max 7 500 000 Ft (átalánydíj 5000 Ft/hó + lenyomati díjak</t>
  </si>
  <si>
    <t>IQ-PROFIT Kft.</t>
  </si>
  <si>
    <t>A Digitális Nemzet Fejlesztési Program megvalósításával kapcsolatos aktuális feladatokról, vmint egyes kapcsolódó kormányhatározatok módosításáról szóló 1486/2015. (VII. 21.) Korm. határozat értelmében a Lechner Tudásközpont közreműködik az intelligens városi szolgáltatások összehangolt bevezetését és működtetését támogató szervezeti- és tudásplatform - beleértve az intelligens városi szolgáltatásra vonatkozó ajánlásokat - létrehozásában és működtetésében, vmint a teljes rendszer működésének monitoringjában. A feladat ellátásához szükséges külső szakértő bevonása, aki közreműködik a forrás-, a feladat-, és a szereplő mátrixok kidolgozásában, valamint a Smart City kézkönyv elkészítésében 2015. július 1. – 2015. december 31. között.</t>
  </si>
  <si>
    <t>ETALON-INFORMATIKA Kft.</t>
  </si>
  <si>
    <t xml:space="preserve">Átalányánydíjas hardverjavítási- és karbantartási szerződés - </t>
  </si>
  <si>
    <t>Nagyteljesítményű Kodak scanner szállítása</t>
  </si>
  <si>
    <t>adásvételi szerződés</t>
  </si>
  <si>
    <t>20 munkanap</t>
  </si>
  <si>
    <t>Virgo System Informatikai Kft.</t>
  </si>
  <si>
    <t>ÉTDR fejlesztői rendszertámogatói feladatok elvégzése</t>
  </si>
  <si>
    <t>6 hónap</t>
  </si>
  <si>
    <t>MultiContact Consulting Kft.</t>
  </si>
  <si>
    <t>Közreműködés a "+D alapú adat infrastruktúra kialakítása" és az "E-építés keretrendszer- innovációval a magyar emberek szolgálatában" KÖFOP kielemt projekteket megalapozó részletes megvalósíthatósági tanulmányok elkészítésében</t>
  </si>
  <si>
    <t>teljesítéskor</t>
  </si>
  <si>
    <t>Infokommunikációs Stratégia Kutatások Intézete Kft. (ISKI Kft.)</t>
  </si>
  <si>
    <t>közreműködés a 1486/2015 (VII.21) Korm. Határozat - SmartCity feladatainak ellátásban</t>
  </si>
  <si>
    <t>VASSZER-Raktártechnika Kft.</t>
  </si>
  <si>
    <t>Budafoki út 59-ben található irattári dobozok, A0-ás fiókos fénykép és térképtároló fémszekrények épületen belüli mozgatása</t>
  </si>
  <si>
    <t>MAGNUM Vagyonvédelmi és Szolgáltató Kft.</t>
  </si>
  <si>
    <t>Budafoki út 59 E/3 épület felügyeletének fejlesztése, tűzjelző rendszer tűzoltóságra való bekötése, kamerás rendszer fejlesztés</t>
  </si>
  <si>
    <t>30 naptári nap</t>
  </si>
  <si>
    <t>Fénysziget Kft.</t>
  </si>
  <si>
    <t>Takarítási szerződés a Budafoki út 59 E/3 épület, és a Gubacsi út 59-61 sz. alatt, 2016. évre (opcionális: Gépház - 2016.07.01-2016.12.31.)</t>
  </si>
  <si>
    <t>Invigor Informatikai Kft.</t>
  </si>
  <si>
    <t>Központosított közbeszerzésből - KM0401-20SZGR15 - számítógéprendszerek beszerzése - szerver 5.</t>
  </si>
  <si>
    <t>egyedi szerződés</t>
  </si>
  <si>
    <t>Központosított közbeszerzésből - KM0401-20SZGR15 - számítógéprendszerek beszerzése - szerver 1.1</t>
  </si>
  <si>
    <t>Központosított közbeszerzésből - KM0401-20SZGR15 - számítógéprendszerek beszerzése - szerver 4.</t>
  </si>
  <si>
    <t>Központosított közbeszerzésből - KM0401-20SZGR15 - számítógéprendszerek beszerzése - szerver 1.2</t>
  </si>
  <si>
    <t>Központosított közbeszerzésből - KM0401-20SZGR15 - számítógéprendszerek beszerzése - szerver 1.3</t>
  </si>
  <si>
    <t>Központosított közbeszerzésből - KM0401-20SZGR15 - számítógéprendszerek beszerzése - szerver 1.4</t>
  </si>
  <si>
    <t>Központosított közbeszerzéből - KM0601-15SZGR15 - kieg 1</t>
  </si>
  <si>
    <t>Központosított közbeszerzéből - KM0601-15SZGR15 - 15 hordozható számítógép</t>
  </si>
  <si>
    <t>Központosított közbeszerzéből - KM0601-15SZGR15 - 25 asztali számítógép</t>
  </si>
  <si>
    <t>Központosított közbeszerzéből - KM0601-15SZGR15 - 8 fejlesztői gép, kiegészítők, 40 monitor</t>
  </si>
  <si>
    <t>TEIR adatbeszerzés</t>
  </si>
  <si>
    <t>Varinex Informatikai Zrt.</t>
  </si>
  <si>
    <t>2016.</t>
  </si>
  <si>
    <t>EURent Autókölcsönző Kft.</t>
  </si>
  <si>
    <t>Kocsi bérleti szerződés 13+2 db</t>
  </si>
  <si>
    <t>Golding Kft.</t>
  </si>
  <si>
    <t>I. 1085 Ft/hó/m2; II. 1085 Ft/hó/m2; III. 1860 Ft/hó/m2</t>
  </si>
  <si>
    <t>A 1097 Bp., Gubacsi út 59-61. sz. alatti ingatlanon 406+850+950 m2 raktárterület bérlete</t>
  </si>
  <si>
    <t>KOVA '97 Kft.</t>
  </si>
  <si>
    <t>A LEADER helyi fejlesztési stratégiák (HFS) sablonjának és útmutatójának véleményezését, és a HFS tervezetek előzetes értékelését konzultációs lehetőségek biztosításával; A és B típusú feladatok ellátása</t>
  </si>
  <si>
    <t>Jász és Jász Kft.</t>
  </si>
  <si>
    <t>Irodaszer beszerzése 2016. évre / keretösszeg kimerüléséig</t>
  </si>
  <si>
    <t>adásvételi keretszerződés</t>
  </si>
  <si>
    <t>HumanSoft Kft.</t>
  </si>
  <si>
    <t xml:space="preserve">Szoftver beszerzés KM0101ITBT13/1-10. keretmegállapodásból - </t>
  </si>
  <si>
    <t>NetLock Kft.</t>
  </si>
  <si>
    <t>IT biztonságtechnikai megoldások és kapcsolódó szolgáltatások keretmegállapodásból KM0301ITBZ13/1-8. -</t>
  </si>
  <si>
    <t>Miniszterelnökség</t>
  </si>
  <si>
    <t>szakértői közreműködés háttérintézeti feladatok végrehajtása(jogszabály módosításokban, munkacsoportokban, Me ÉHÁT munkájának támogatása)</t>
  </si>
  <si>
    <t>2016.03.01-2016.04.30. - 600 000 Ft/hó, 2016.05.01- 300 000 Ft/hó + 20 000 Ft/óra</t>
  </si>
  <si>
    <t>Ész-Ker Kft.</t>
  </si>
  <si>
    <t>A 3D alapú adat infrastruktúra kialakítása (KÖFOP-1.0.0-VEKOP-15-2016-00018) projekt keretében tervezett jelentősebb közbeszerzési eljárások lefolytatásához felelősakreditált közbeszerzési szaktanácsadó</t>
  </si>
  <si>
    <t>A E-Építés keretrendszer - innováció a magyar emberek szolgálatában (KÖFOP-1.0.0-VEKOP-15-2016-00019) projekt keretében tervezett jelentősebb közbeszerzési eljárások lefolytatásához felelősakreditált közbeszerzési szaktanácsadó</t>
  </si>
  <si>
    <t>Finta és Társai Építész Stúdió Kft.</t>
  </si>
  <si>
    <t>koncepcióalkotás - Budapest Nyugati pu, Podmaniczky u. - Dózsa Gy. Út - vágányok űltal határolt területre vonatkozó beépítési javaslattal, és 8-10 perces film készítése</t>
  </si>
  <si>
    <t>30 munkanap</t>
  </si>
  <si>
    <t>Dr. Dobos Klára Luca</t>
  </si>
  <si>
    <t>tanácsadói közreműködés az intelligens városi alapionfrastruktúra megoldások integrálási lehetőségeinek feltárása, innovatív megoldások szabályozási környezetbe történő beillesztésének lehetséges módozataira</t>
  </si>
  <si>
    <t>bruttó 650 000 Ft/hó</t>
  </si>
  <si>
    <t>Hardverjavítási és karbantartási szolgáltatás</t>
  </si>
  <si>
    <t>átalánydíjas hardverjavítási- és karbantartási szerződés</t>
  </si>
  <si>
    <t>643 919 Ft/hó</t>
  </si>
  <si>
    <t>Magyar Bányászati és Földtani hivatal</t>
  </si>
  <si>
    <t>Közlekedésfejlesztési Koordinációs Központ</t>
  </si>
  <si>
    <t>Nemzeti Média- és Hírközlési Hatóság</t>
  </si>
  <si>
    <t>Nemzetgazdasági Minisztérium</t>
  </si>
  <si>
    <t>Országos Atomenergiai Hivatal</t>
  </si>
  <si>
    <t>Dolphin Számítástechnikai Szolgáltató Kft.</t>
  </si>
  <si>
    <t>ÉMI Építésügyi Minőségellenőrző Innovációs Nonprofit Kft.</t>
  </si>
  <si>
    <t>Eupro Projektmenedzsment Kft.</t>
  </si>
  <si>
    <t>Széchenyi Programiroda Nonprofit Kft.</t>
  </si>
  <si>
    <t>Training360 Kft.</t>
  </si>
  <si>
    <t>Barré Technologies Kft.</t>
  </si>
  <si>
    <t>Fülöp Ildikó ev.</t>
  </si>
  <si>
    <t>ATOS Magyarország Kft.</t>
  </si>
  <si>
    <t>2017.</t>
  </si>
  <si>
    <t>Medicover Försäkrings AB Magyarországi Fióktelepe</t>
  </si>
  <si>
    <t>ICG Ex Ante Kft.</t>
  </si>
  <si>
    <t>sajátos építményfajtákra vonatkozó e-építési napló alkalmazás telepítésa, üzemeltetése, karbantartása</t>
  </si>
  <si>
    <t>e-építési napló szoftverkövetése 2016. évben</t>
  </si>
  <si>
    <t>közreműködés közbeszerzésben - KÖFOP - E-építés keretrendszer - projekt megvalósításához szükséges, alkalmazásfejlesztési szolgáltatás eljárások műszaki leírásának minőségbiztosítása, szakmai felülvizsgálata</t>
  </si>
  <si>
    <t>közreműködés közbeszerzésben - KÖFOP - 3D infrastruktúra kialakítás - projekt megvalósításához szükséges, alkalmazásfejlesztési szolgáltatás eljárások műszaki leírásának minőségbiztosítása, szakmai felülvizsgálata</t>
  </si>
  <si>
    <t>Elvégzi az ÉTDR szoftver üzemeltetéséhez kapcsolódó fejlesztői rendszertámogatási feladatokat, műszaki leírás alapján</t>
  </si>
  <si>
    <t>Egyedi fejlesztési feladatok a sajátos e-építési naplóhoz (rendszerüzemeltetés - szoftver követés, költöztetés, egyedi fejlesztések, és szaktanácsadás</t>
  </si>
  <si>
    <t>2 976 000 Ft/év;    2 630 000 Ft,                   1 889 764 Ft,                     8 000 Ft/óra</t>
  </si>
  <si>
    <t>Megbízási keretszerződés a Magyarország a 2014-2020-as programozási időszakban az Új Magyarország Vidékfejlesztési Program folytatásaként, a vidéki térségekben új eszközként közösségvezérelt helyi fejlesztések megvalósításában közreműködés, NGM KÖFOP-3.2.4-15-2016-00001 projektben - szakterület-specifikus módszertani szakértői szolgáltatást nyújt LTK - CLLD eszközök előkészítéséhez és végrehajtásához általános tanácsadás (max 94 szakértői napra)</t>
  </si>
  <si>
    <t>79 000 Ft/nap, max 7 426 000 Ft</t>
  </si>
  <si>
    <t>Megbízási szerződés az ÉHÁT számára szakértői tanácsadás, háttéranyagok készítése, javaslatok tétele, (Építészeti)</t>
  </si>
  <si>
    <t>Elektronikus Építési Napló iOS alkalmazás fejlesztése</t>
  </si>
  <si>
    <t>megbízás</t>
  </si>
  <si>
    <t>KÖFOP program keretében megbízás a Műszaki Irányelv Program előkészítő tanulmány készítése, és Építőipari Tételes Költségvetési Adatbázis kidolgozása</t>
  </si>
  <si>
    <t>előszerződés</t>
  </si>
  <si>
    <t>a Nemzeti Téradat Infrastruktúra kialakítása (NTI) KÖFOP kiemelt projekt megkezdhetőségéhez szükséges részletes megvalósíthatósági tanulmány elkészítése</t>
  </si>
  <si>
    <t>Az IMIR 2014-2020 és DMS rendszereket támogató Help-Desk rendszer fejlesztése, bevezetése és működés-támogatása - 24 hónapos időtartamra</t>
  </si>
  <si>
    <t>keretösszeg 6 600 000 Ft-ig</t>
  </si>
  <si>
    <t>Agilis képzés 40 embernek</t>
  </si>
  <si>
    <t>együttműködési megállapodás Építészeti feladtok 2. ütem ötletpályázatokra</t>
  </si>
  <si>
    <t>együttműködési megállapodás</t>
  </si>
  <si>
    <t>2017.05.31 / 2017.06.05 ig beszámoló</t>
  </si>
  <si>
    <t>IBM alrendszer testreszabása - az IBM FileNet és IBM Datacap alapú DOKIRtár alrendszer alkalmazás szintű testreszabásához és paraméterezéséhez kapcsolódó szolgáltatás - maximum 750 óradíjas szolgáltatás</t>
  </si>
  <si>
    <t>A Közösségi szionten irényított helyi fejlesztések (CLLD) eszköz hazai szabályozási környezetének kialakításához kapcsolódó tanácsadói feladatok ellátása</t>
  </si>
  <si>
    <t xml:space="preserve">150 000 Ft/nap, max 15 000 000 Ft </t>
  </si>
  <si>
    <t>2017.03.31 / elszámoklás 2017.04.30</t>
  </si>
  <si>
    <t>2017. évi épülettakarítási feladatok ellátása 1. Budafoki út E/3 épület; 2. Gubacsi út 59-61; 3. Budafoki út 59. Gépház</t>
  </si>
  <si>
    <t xml:space="preserve">NetLock időbélyeg és maintenance beszerzése, </t>
  </si>
  <si>
    <t>Könyvvizsgálói tevékenység ellátása - keretszerződés - TeIR, NMHH e-napló, és egyéb projektek</t>
  </si>
  <si>
    <t>megbízási keretszerződés</t>
  </si>
  <si>
    <t>Tárhely bérlet, 30TB</t>
  </si>
  <si>
    <t>Egészségbiztosítási csomag biztostása a munkavállalók részére / Sprong Coral Light kártya alapján</t>
  </si>
  <si>
    <t>Szakértői szolgáltatás biztosítása a közösségvezérelt helyi fejlesztések (TOP CLLD, VP LEADER) hazai jigszabályi és eljárásrendi kereteinek kialakítása, 100 000 Ft/nap, max 65 szakértői nap</t>
  </si>
  <si>
    <t>Személygépkocsi bérlése flottaszolgáltatással - 10 db autó bérlése</t>
  </si>
  <si>
    <t xml:space="preserve">WatchGuard XTM830 tűzfalhoz való megújító licence csomag szállítása - 4 db - </t>
  </si>
  <si>
    <t>Szoftver licence frissítések - 1. rész - Barracuda szoftverek frissítése</t>
  </si>
  <si>
    <t>Szoftver licence frissítések - 4. rész - Bull Calypso Software Suite szoftver frissítése és bővítése</t>
  </si>
  <si>
    <t>IBM FileNet és IBM Datacamp alapú VOPTár alrendszer alkalamzás szintű karbantartási feladatok ellátása 35+12 hónapra</t>
  </si>
  <si>
    <t>2258200 / hó</t>
  </si>
  <si>
    <t>szerződésben meghatározott feladatok megvalósításáig</t>
  </si>
  <si>
    <t>A Nemzeti Téradat Infrastruktúra kialakítása (KÖFOP-1.0.0-VEKOP-15) projekt keretében tervezett jelentősebb közbeszerzési eljárások lefolytatásához felelős akreditált közbeszerzési szaktanácsadó</t>
  </si>
  <si>
    <t>Az e-Ingatlan Nyilvántartás kialakítása (KÖFOP-1.0.0-VEKOP-15) projekt keretében tervezett jelentősebb közbeszerzési eljárások lefolytatásához felelős akreditált közbeszerzési szaktanácsadó</t>
  </si>
  <si>
    <t>Process Solutions Kft.</t>
  </si>
  <si>
    <t>számviteli szolgáltatások</t>
  </si>
  <si>
    <t>Szent István Egyetem</t>
  </si>
  <si>
    <t>A fenntarthetó természetvédelem megalapozása magyarországi Natura 2000 területeken c. projekt WP3-as munkacsomaghoz kapcsolódó feladatok elvégzése : WP 3.1.9. Natura tervezői on-line szoftver és adatbázis fejlesztés; WP 3.1.10 TIR-be való betöltéshez interface fejlesztése</t>
  </si>
  <si>
    <t>Golding Kft. / Reklámajándék.hu Kft.</t>
  </si>
  <si>
    <t>1. sz.módosítás - a Golding és a Reklámajándék között létrejött Üzletág Átruházás miatti szerződés módosítása</t>
  </si>
  <si>
    <t>Átalánydíjas Hardvejavítás és karbantratás - szerverekhez</t>
  </si>
  <si>
    <t>Irodai hardver eszközök karbantartása</t>
  </si>
  <si>
    <t>ÉTDR határvédelmi eszközök karbantartása</t>
  </si>
  <si>
    <t>T-Systems Magyarország Zrt / Symmetria Magyarország Zrt. / HUMANsoft Kft.</t>
  </si>
  <si>
    <t>Alkalmazásfejlesztés KÖFOP projektekkel kapcsolatban az OÉNY meglévő moduljaiban, azok továbbfejlesztése</t>
  </si>
  <si>
    <t xml:space="preserve">A KÖFOP-1.0.0-VEKOP-15-2016-00037 projekt keretén belül a Műszaki Irányelv Program (MIP) keretén belül feladatok ellátása (építésügyi műszaki irányelvek módszertan kidolgozása, bevezetésének előkészítése, </t>
  </si>
  <si>
    <t>KÉSZ Közmű és Energetikai Tervező Kft.</t>
  </si>
  <si>
    <t>szakértői szakmai feladatok ellátása az OTrT, a BATrtés a BKÜKTrt vízgazdálkodási, energetikai szakági és elektronikus hírközlési témáiban</t>
  </si>
  <si>
    <t>KSZI Környezetvédelmi Szakértői Iroda Kft.</t>
  </si>
  <si>
    <t>Területrendezési tervek elkészítése/felülvigygálata</t>
  </si>
  <si>
    <t>5 600 000+ 1 512 000</t>
  </si>
  <si>
    <t>Management képzés</t>
  </si>
  <si>
    <t>képzési szerződés</t>
  </si>
  <si>
    <t>TEIR adatbázisok beszerzése</t>
  </si>
  <si>
    <t>5munkanap</t>
  </si>
  <si>
    <t>Z.É Műhely Területfejlesztési és Urbanisztikai Tervező és Tanácsadó Kft.</t>
  </si>
  <si>
    <t>OTrT munkarészei módosításának előkészítése, Balaton Kiemelt Üdülőkörzet területrendezési terve módosításának előkészítése</t>
  </si>
  <si>
    <t>IT eszközök beszerzése a KM0603SZGR15 keretmegállapodásból</t>
  </si>
  <si>
    <t>HQZ CLUB Vendéglátó és Szolgáltató KFt.</t>
  </si>
  <si>
    <t>KÖFOP - Rendezvényeken catering szolgáltatás biztosítása</t>
  </si>
  <si>
    <t>vállalkozási szerződáés</t>
  </si>
  <si>
    <t>E-ingatlan nyilvántartás</t>
  </si>
  <si>
    <t>Vállalkozási szerződés</t>
  </si>
  <si>
    <t>20 naptári nap</t>
  </si>
  <si>
    <t>megbízási szerződés I. számú módosítása</t>
  </si>
  <si>
    <t>3D alapú adat infrastruktúra kialakítása</t>
  </si>
  <si>
    <t>HÉTFA Elemző Központ Kft.</t>
  </si>
  <si>
    <t>TAK minőségbiztosítása</t>
  </si>
  <si>
    <t>Delta Services Kereskedelmi és Szolgáltató Kft.</t>
  </si>
  <si>
    <t>KÖFOP projektek keretében informatikai eszközök és licencek beszerzése</t>
  </si>
  <si>
    <t>DATAKART Kft.</t>
  </si>
  <si>
    <t>2018.</t>
  </si>
  <si>
    <t>Panton Papíripari és Dekorációs Szolgáltató és Kereskedelmi Bt.</t>
  </si>
  <si>
    <t>Grafikai termékekkel kapcsolatos eszközbeszerzés</t>
  </si>
  <si>
    <t>Vectra Line Plus Kft.</t>
  </si>
  <si>
    <t>Irodaszer keretszerződés</t>
  </si>
  <si>
    <t>Network 360 Reklámügynökség Kft.</t>
  </si>
  <si>
    <t>KÖFOP-1.0.0-VEKOP-15-2016-00040 kommunikációs tevékenységek ellátására</t>
  </si>
  <si>
    <t>vállalkozási keretszerződés</t>
  </si>
  <si>
    <t>KÖFOP-1.0.0-VEKOP-15-2016-00040 kommunikációs tevékenységek ellátására, PR feladatok, rendezvényszervezés</t>
  </si>
  <si>
    <t>KÖFOP-1.0.0-VEKOP-15-2016-00037 ÉS 00038 projektek keretében vállalkozási keretszerződés kommunikációs tevékenységek ellátására</t>
  </si>
  <si>
    <t>KÖFOP-1.0.0-VEKOP-15-2016-00037 ÉS 00038 projektek keretében vállalkozási keretszerződés kommunikációs tevékenységek ellátására - PR feladatok</t>
  </si>
  <si>
    <t>IV Studio Építésztervező Kft.</t>
  </si>
  <si>
    <t>Nemzeti Mintaterv Katalógus előkészítése</t>
  </si>
  <si>
    <t>tervezési szerződés</t>
  </si>
  <si>
    <t>60 munkanap</t>
  </si>
  <si>
    <t>Sagemcom Magyarország Elektronikai Kft.</t>
  </si>
  <si>
    <t>településrendezési eszközök elektronikus feldolgozása</t>
  </si>
  <si>
    <t xml:space="preserve">Szoftver licenc frissítések - 1.rész </t>
  </si>
  <si>
    <t>Dzone studio Informatikai, Építészeti és Szolgáltató Kft.</t>
  </si>
  <si>
    <t>TARC Konzorcium, Pro Regio Közép-Magyarországi Regionális Fejlesztési és Szolgáltató Nonprofit Kft.</t>
  </si>
  <si>
    <t>Megérti Magyar Energetikai Gazdaságtervező és Értékelő Tanácsadó Iroda Kft.</t>
  </si>
  <si>
    <t>OetU Tervező és Tanácsadó Kft.</t>
  </si>
  <si>
    <t>A-Geni Könyvvizsgáló és Tanácsadó Iroda Kft.</t>
  </si>
  <si>
    <t>Támogatási szerződések pénzügyi beszámolóinak ellenőrzése, benyújtott dokuementumok hitelességének ellenőrzése</t>
  </si>
  <si>
    <t>4. Csoport Építészműterem Kft.</t>
  </si>
  <si>
    <t>tervezési segédlet elkészítése - KÖFOP-1.0.0-VEKOP-15-2016-00038</t>
  </si>
  <si>
    <t>Építészeti-Tájegységi Arculati Kézikönyv létrehozatala (3. rész)</t>
  </si>
  <si>
    <t>Építészeti-Tájegységi Arculati Kézikönyv létrehozatala (1. rész)</t>
  </si>
  <si>
    <t>Építészeti-Tájegységi Arculati Kézikönyv létrehozatala (5.rész)</t>
  </si>
  <si>
    <t>Építészeti-Tájegységi Arculati Kézikönyv létrehozatala (2. rész)</t>
  </si>
  <si>
    <t>Építészeti-Tájegységi Arculati Kézikönyv létrehozatala (6.rész)</t>
  </si>
  <si>
    <t>Építészeti-Tájegységi Arculati Kézikönyv létrehozatala (7. rész)</t>
  </si>
  <si>
    <t>Építészeti-Tájegységi Arculati Kézikönyv létrehozatala (4. rész)</t>
  </si>
  <si>
    <t>fps webügynökség KFt.</t>
  </si>
  <si>
    <t>Termékmenedzsment képzés - felhasználói  felület tervezés, termék ötletek és feltételek ellenőrzése és termék növekedés témakörben</t>
  </si>
  <si>
    <t>Számítástechnikai berendezések hardver meghibásodásainak folyamatos karbantartása, javítása</t>
  </si>
  <si>
    <t>ÉTDR működtetése érdekében szupport tevékenység nyújtása a Rendszer határvédelmi berendezéseinek működtetése</t>
  </si>
  <si>
    <t>efTON Bt.</t>
  </si>
  <si>
    <t>Népi Építészeti Program 2017. 44 helyszínen fotózás - határidő módosítás</t>
  </si>
  <si>
    <t>BUILD IT Mérnökiroda Kft.</t>
  </si>
  <si>
    <t xml:space="preserve">A Budafoki út 59. sz. alatt található, volt dohánygyári épületek felújítása és funkcióváltása - 2. rész vonatkozásában </t>
  </si>
  <si>
    <t xml:space="preserve">A Budafoki út 59. sz. alatt található, volt dohánygyári épületek felújítása és funkcióváltása - 3. rész vonatkozásában </t>
  </si>
  <si>
    <t xml:space="preserve">Delta Systems Kft. </t>
  </si>
  <si>
    <t>Szerverek és tárolók beszerzése</t>
  </si>
  <si>
    <t>Csendes Consulting Zrt.</t>
  </si>
  <si>
    <t>Felelős akkreditált közbeszerzési szaktanácsadói feladatok ellátása</t>
  </si>
  <si>
    <t>_</t>
  </si>
  <si>
    <t>Balance Adó- és Ügyviteli Szolgáltató Kft.</t>
  </si>
  <si>
    <t>Pénzügyi szakértői feladatok elvégzése az örökségvédelmi támogatások elszámolására von.</t>
  </si>
  <si>
    <t>Dr. Gáts Andrea</t>
  </si>
  <si>
    <t>Szakértői támogatás nyújtása Megbízónak a Miniszterelnökség ÉHÁT feladatellátását érintő építésügyi és egyéb hozzákapcsolódó témákban</t>
  </si>
  <si>
    <t>NISZ Nemzeti Infokommunikációs Szolgáltató Zrt.</t>
  </si>
  <si>
    <t>Hírközlési szolgáltatások igénybevétele; Integrált adatszolgáltatás, Központi internet szolgáltatás</t>
  </si>
  <si>
    <t>Felhasználói szerződés</t>
  </si>
  <si>
    <t>Szerverek és tárolók, valamint ezekhez kapcsolódó szolgáltatások beszerzése</t>
  </si>
  <si>
    <t>vállalkozási szerződés I. számú módosítása</t>
  </si>
  <si>
    <t>vállalkoázási szerződés I. számú módosítása</t>
  </si>
  <si>
    <t>ÖKO Zrt.</t>
  </si>
  <si>
    <t>Fejér, Győr-Moson-Sopron és Somogy megyék területrendezési tervei környezeti értékelésének, Natura 2000 határbecsléseinek kidolgozása</t>
  </si>
  <si>
    <t>Birher Ügyvédi Iroda</t>
  </si>
  <si>
    <t>Az örökségvédelmi lebonyolítói feladataival összefüggő közfeladatok ellátásának részeként nyújtott örökségvédelmi támogatások beszámolóinak ellenőrzésére vonatkozó szakértői feladatok elvégzése</t>
  </si>
  <si>
    <t>Dr. Székely Marianna Katalin egyéni ügyvéd</t>
  </si>
  <si>
    <t>Jogi támogatás nyújtása a FÖMI-vel történő integráció során</t>
  </si>
  <si>
    <t>TIGRA Kft.</t>
  </si>
  <si>
    <t>Elektronikus Ingatlan-nyilvántartás létrehozása érdekében infrastruktúra-felmérési, adatbázis- és alkalmazásfejlesztési feladatok ellátása</t>
  </si>
  <si>
    <t>ÁTRIUM-2000 Gazdasági Szolgáltató Bt.</t>
  </si>
  <si>
    <t>a penci Geodézai Obszervatórium üzemeltetési szerződés módosítása</t>
  </si>
  <si>
    <t>Vállalkozási szerződés II. sz. módosítása</t>
  </si>
  <si>
    <t>Gondnoksági díj: 970 000/hó + ÁFA - Épületfelügyelet díja: 1 300 Ft/óra + ÁFA</t>
  </si>
  <si>
    <t>Számviteli és adózási, bérszámfejtési és munkaügyi feladatok</t>
  </si>
  <si>
    <t>megbízási szerződés II. számú módosítása</t>
  </si>
  <si>
    <t>GEOSERVICE, Geodéziai és Geofizikai Szolgáltató Kft.</t>
  </si>
  <si>
    <t>Magyar GPS Geodinamikai Alaphálózat MGGA mérési kampányának előkészítése</t>
  </si>
  <si>
    <t>Munkaidő adatok rögzítése és felosztása</t>
  </si>
  <si>
    <t>Első Magyar Audit Holding Könyvvizsgáló és Adótanácsadó Kft.</t>
  </si>
  <si>
    <t>2018. évi örökségvédelmi támogatások elszámolására von. beszámolók jelentésének elkészítése</t>
  </si>
  <si>
    <t>2019. évi örökségvédelmi támogatások elszámolására von. beszámolók jelentésének elkészítése</t>
  </si>
  <si>
    <t>2018. évi örökségvédelmi támogatások elszámolására von. támogatási szerződések beszámolóihoz kapcs. feladatok elvégzése, jelentés készítés</t>
  </si>
  <si>
    <t>biztosítási szerződés</t>
  </si>
  <si>
    <t>2019.</t>
  </si>
  <si>
    <t>Számviteli és adózási-,  továbbá bérszámfejtési és munkaügyi feladatok ellátása</t>
  </si>
  <si>
    <t>2020.06.30 ill. keretösszeg kimerüléséig</t>
  </si>
  <si>
    <t>IUSTUM Consulting Kft.</t>
  </si>
  <si>
    <t>Lechner Nonprofit Kft. részére adatvédelmi (GDPR) önellenörző kézikönyv elkészítése különös tekintettel a szakrendszerekre. Adatvédelemre vonatkozó feladatok ellátása és szakértelem biztosítása.</t>
  </si>
  <si>
    <t>szerződésszerű teljesítés (60 napon belül)</t>
  </si>
  <si>
    <t>Leica Geosystems Technologies GmbH</t>
  </si>
  <si>
    <t>Leica Filmszkenner</t>
  </si>
  <si>
    <t>34200 EUR</t>
  </si>
  <si>
    <t>MultiContact Consulting Kft.
Szepro Projektmenedzsment Kft.</t>
  </si>
  <si>
    <t>KÖFOP-1.0.0-VEKOP-15-2016-00040 számú projekt keretében IT biztonsági követelmények - Érettségvizsgálat</t>
  </si>
  <si>
    <t xml:space="preserve">16 970 000
</t>
  </si>
  <si>
    <t>GeoIQ Imaging Kft.</t>
  </si>
  <si>
    <t xml:space="preserve">SURE Aerial +Mesh addon szoftver csomag megvásárlása SURE Aerial Permanent License-el együüt, Eladótól  SURE Editor szoftver bérlése </t>
  </si>
  <si>
    <t>teljesítésig, legkésőbb 2020. 06.30-ig</t>
  </si>
  <si>
    <t>Brilliance Distributor Kereskedelmi és Szolgáltató Kft.</t>
  </si>
  <si>
    <t>Tisztítószerek és higiéniai termékek beszerzése és leszállítása</t>
  </si>
  <si>
    <t>6 533 777 Ft+20% opciós rész</t>
  </si>
  <si>
    <t xml:space="preserve">Dr. Tamási Ügyvédi Iroda </t>
  </si>
  <si>
    <t>Jogi szolgáltatás nyújtása Lechner Nonprofit Kft. Számára</t>
  </si>
  <si>
    <t>keretösszeg kimerülése</t>
  </si>
  <si>
    <t>Külső tanácsadói tevékenység (LTK, mint Miniszerelnökség háttérintézménye a faladatai megvalósítását elősegítendő közreműködés)</t>
  </si>
  <si>
    <t>havi 450 000 Ft</t>
  </si>
  <si>
    <t>határozatlan idejű</t>
  </si>
  <si>
    <t>Eurosense Légi Térképészeti Korlátolt Felelősségű Társaság</t>
  </si>
  <si>
    <t>Digitális légifényképezés. Digitális 1.386 db ortófotó előállítása Magyarországon 30 898 km2 nagyságú területre.</t>
  </si>
  <si>
    <t>490 042/hó</t>
  </si>
  <si>
    <t>Jogi szakértői feladatok ellátása az E-ingatlan nyilvántartás elnevezésű, KÖFOP-1.0.0-VEKOP-15-2016-00040 azonosító jelű projektben</t>
  </si>
  <si>
    <t>Germus és Társai Ügyvédi Iroda</t>
  </si>
  <si>
    <t>Közbeszerzési eljárásokkal kapcsolatos jogi szakértelem biztosítása, jogi szaktanácsadási feladatok ellátása</t>
  </si>
  <si>
    <t>PROVARIS Varga és Partners</t>
  </si>
  <si>
    <t>Az E-ingatlan nyilvántartás elnevezésű, KÖFOP-1.0.0-VEKOP-15-2016-00040 azonosító jelű projekt keretében a földügyi és földvédelmi hatósági eljárásokhoz kapcsolódó jogi szakértői feladatok ellátása</t>
  </si>
  <si>
    <t>Megbízási keretszerződés</t>
  </si>
  <si>
    <t>180.000.000 keretösszeg</t>
  </si>
  <si>
    <t>szerződésben rögzített felfüggesztő feltétel bekövetkezésének napja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</si>
</sst>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_-* #,##0.00\ _H_U_F_-;\-* #,##0.00\ _H_U_F_-;_-* &quot;-&quot;??\ _H_U_F_-;_-@_-"/>
    <numFmt numFmtId="166" formatCode="_-* #,##0\ _F_t_-;\-* #,##0\ _F_t_-;_-* &quot;-&quot;??\ _F_t_-;_-@_-"/>
    <numFmt numFmtId="167" formatCode="#,##0;[Red]#,##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3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4" fillId="0" borderId="0" xfId="0" applyFont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4" fillId="5" borderId="2" xfId="0" applyFont="1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3" fontId="0" fillId="0" borderId="0" xfId="0" applyNumberFormat="1"/>
    <xf numFmtId="3" fontId="10" fillId="5" borderId="3" xfId="0" applyNumberFormat="1" applyFont="1" applyFill="1" applyBorder="1" applyAlignment="1">
      <alignment wrapText="1"/>
    </xf>
    <xf numFmtId="3" fontId="1" fillId="0" borderId="1" xfId="0" applyNumberFormat="1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right" wrapText="1"/>
    </xf>
    <xf numFmtId="0" fontId="10" fillId="5" borderId="4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horizontal="right" wrapText="1"/>
    </xf>
    <xf numFmtId="0" fontId="4" fillId="5" borderId="2" xfId="0" applyFont="1" applyFill="1" applyBorder="1" applyAlignment="1">
      <alignment horizontal="left" wrapText="1"/>
    </xf>
    <xf numFmtId="0" fontId="10" fillId="5" borderId="3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right" wrapText="1"/>
    </xf>
    <xf numFmtId="3" fontId="0" fillId="0" borderId="0" xfId="3" applyNumberFormat="1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wrapText="1"/>
    </xf>
    <xf numFmtId="3" fontId="0" fillId="0" borderId="0" xfId="0" applyNumberFormat="1" applyFill="1" applyAlignment="1">
      <alignment horizontal="right" wrapText="1"/>
    </xf>
    <xf numFmtId="14" fontId="0" fillId="0" borderId="0" xfId="0" applyNumberForma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14" fontId="11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 horizontal="left" wrapText="1"/>
    </xf>
    <xf numFmtId="166" fontId="0" fillId="0" borderId="0" xfId="3" applyNumberFormat="1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166" fontId="0" fillId="0" borderId="0" xfId="3" applyNumberFormat="1" applyFont="1" applyFill="1" applyAlignment="1">
      <alignment vertical="center"/>
    </xf>
    <xf numFmtId="167" fontId="0" fillId="0" borderId="0" xfId="3" applyNumberFormat="1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66" fontId="0" fillId="0" borderId="0" xfId="3" applyNumberFormat="1" applyFont="1" applyAlignment="1">
      <alignment horizontal="center" vertical="center"/>
    </xf>
    <xf numFmtId="166" fontId="0" fillId="0" borderId="0" xfId="3" applyNumberFormat="1" applyFont="1" applyFill="1" applyBorder="1" applyAlignment="1">
      <alignment vertical="center"/>
    </xf>
    <xf numFmtId="166" fontId="0" fillId="0" borderId="0" xfId="3" applyNumberFormat="1" applyFont="1" applyAlignment="1">
      <alignment vertical="center" wrapText="1"/>
    </xf>
    <xf numFmtId="166" fontId="0" fillId="0" borderId="0" xfId="3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3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14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right" vertical="center" wrapText="1"/>
    </xf>
    <xf numFmtId="166" fontId="11" fillId="0" borderId="0" xfId="3" applyNumberFormat="1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/>
    <xf numFmtId="14" fontId="0" fillId="0" borderId="0" xfId="0" applyNumberFormat="1"/>
    <xf numFmtId="14" fontId="0" fillId="0" borderId="0" xfId="0" applyNumberFormat="1" applyAlignment="1">
      <alignment wrapText="1"/>
    </xf>
  </cellXfs>
  <cellStyles count="4">
    <cellStyle name="Ezres" xfId="3" builtinId="3"/>
    <cellStyle name="Ezres 2" xfId="2" xr:uid="{00000000-0005-0000-0000-000001000000}"/>
    <cellStyle name="Normál" xfId="0" builtinId="0"/>
    <cellStyle name="Normá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"/>
  <sheetViews>
    <sheetView view="pageBreakPreview" zoomScale="80" zoomScaleNormal="80" zoomScaleSheetLayoutView="80" workbookViewId="0">
      <selection activeCell="D8" sqref="D8"/>
    </sheetView>
  </sheetViews>
  <sheetFormatPr defaultColWidth="9.109375" defaultRowHeight="14.4" x14ac:dyDescent="0.3"/>
  <cols>
    <col min="1" max="1" width="53" style="1" customWidth="1"/>
    <col min="2" max="2" width="92.44140625" style="1" customWidth="1"/>
    <col min="3" max="3" width="27.33203125" style="1" customWidth="1"/>
    <col min="4" max="4" width="19.88671875" style="1" customWidth="1"/>
    <col min="5" max="5" width="15.6640625" style="1" customWidth="1"/>
    <col min="6" max="6" width="15" style="1" customWidth="1"/>
    <col min="7" max="16384" width="9.109375" style="1"/>
  </cols>
  <sheetData>
    <row r="1" spans="1:6" s="12" customFormat="1" ht="33.75" customHeight="1" x14ac:dyDescent="0.5">
      <c r="A1" s="13" t="s">
        <v>43</v>
      </c>
      <c r="B1" s="14"/>
      <c r="C1" s="14"/>
      <c r="D1" s="14"/>
      <c r="E1" s="14"/>
      <c r="F1" s="15"/>
    </row>
    <row r="2" spans="1:6" s="2" customFormat="1" ht="28.8" x14ac:dyDescent="0.3">
      <c r="A2" s="3" t="s">
        <v>0</v>
      </c>
      <c r="B2" s="3" t="s">
        <v>1</v>
      </c>
      <c r="C2" s="3" t="s">
        <v>31</v>
      </c>
      <c r="D2" s="4" t="s">
        <v>30</v>
      </c>
      <c r="E2" s="4" t="s">
        <v>2</v>
      </c>
      <c r="F2" s="4" t="s">
        <v>3</v>
      </c>
    </row>
    <row r="3" spans="1:6" x14ac:dyDescent="0.3">
      <c r="A3" s="5" t="s">
        <v>4</v>
      </c>
      <c r="B3" s="5" t="s">
        <v>5</v>
      </c>
      <c r="C3" s="5" t="s">
        <v>6</v>
      </c>
      <c r="D3" s="6">
        <v>19813427</v>
      </c>
      <c r="E3" s="7">
        <v>41379</v>
      </c>
      <c r="F3" s="7">
        <v>41409</v>
      </c>
    </row>
    <row r="4" spans="1:6" ht="28.8" x14ac:dyDescent="0.3">
      <c r="A4" s="5" t="s">
        <v>8</v>
      </c>
      <c r="B4" s="5" t="s">
        <v>35</v>
      </c>
      <c r="C4" s="5" t="s">
        <v>7</v>
      </c>
      <c r="D4" s="6">
        <v>11800000</v>
      </c>
      <c r="E4" s="7">
        <v>41487</v>
      </c>
      <c r="F4" s="7">
        <v>41639</v>
      </c>
    </row>
    <row r="5" spans="1:6" ht="28.8" x14ac:dyDescent="0.3">
      <c r="A5" s="5" t="s">
        <v>9</v>
      </c>
      <c r="B5" s="5" t="s">
        <v>34</v>
      </c>
      <c r="C5" s="5" t="s">
        <v>7</v>
      </c>
      <c r="D5" s="6">
        <v>20688953</v>
      </c>
      <c r="E5" s="7">
        <v>41486</v>
      </c>
      <c r="F5" s="7">
        <v>41533</v>
      </c>
    </row>
    <row r="6" spans="1:6" x14ac:dyDescent="0.3">
      <c r="A6" s="5" t="s">
        <v>12</v>
      </c>
      <c r="B6" s="5" t="s">
        <v>36</v>
      </c>
      <c r="C6" s="5" t="s">
        <v>7</v>
      </c>
      <c r="D6" s="6">
        <v>6500000</v>
      </c>
      <c r="E6" s="7">
        <v>41503</v>
      </c>
      <c r="F6" s="7">
        <v>41623</v>
      </c>
    </row>
    <row r="7" spans="1:6" x14ac:dyDescent="0.3">
      <c r="A7" s="5" t="s">
        <v>9</v>
      </c>
      <c r="B7" s="5" t="s">
        <v>37</v>
      </c>
      <c r="C7" s="5" t="s">
        <v>7</v>
      </c>
      <c r="D7" s="6">
        <v>14361628</v>
      </c>
      <c r="E7" s="7">
        <v>41626</v>
      </c>
      <c r="F7" s="8">
        <v>41685</v>
      </c>
    </row>
    <row r="8" spans="1:6" ht="28.8" x14ac:dyDescent="0.3">
      <c r="A8" s="5" t="s">
        <v>46</v>
      </c>
      <c r="B8" s="5" t="s">
        <v>55</v>
      </c>
      <c r="C8" s="5" t="s">
        <v>10</v>
      </c>
      <c r="D8" s="5" t="s">
        <v>106</v>
      </c>
      <c r="E8" s="7">
        <v>41346</v>
      </c>
      <c r="F8" s="5" t="s">
        <v>47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view="pageBreakPreview" zoomScale="60" zoomScaleNormal="80" workbookViewId="0">
      <selection activeCell="D25" sqref="D25"/>
    </sheetView>
  </sheetViews>
  <sheetFormatPr defaultColWidth="9.109375" defaultRowHeight="14.4" x14ac:dyDescent="0.3"/>
  <cols>
    <col min="1" max="1" width="53" style="1" customWidth="1"/>
    <col min="2" max="2" width="92.44140625" style="1" customWidth="1"/>
    <col min="3" max="3" width="27.33203125" style="1" customWidth="1"/>
    <col min="4" max="4" width="19.88671875" style="1" customWidth="1"/>
    <col min="5" max="5" width="15.6640625" style="1" customWidth="1"/>
    <col min="6" max="6" width="15" style="1" customWidth="1"/>
    <col min="7" max="16384" width="9.109375" style="1"/>
  </cols>
  <sheetData>
    <row r="1" spans="1:6" ht="33.75" customHeight="1" x14ac:dyDescent="0.5">
      <c r="A1" s="16" t="s">
        <v>44</v>
      </c>
      <c r="B1" s="17"/>
      <c r="C1" s="17"/>
      <c r="D1" s="17"/>
      <c r="E1" s="17"/>
      <c r="F1" s="18"/>
    </row>
    <row r="2" spans="1:6" s="2" customFormat="1" ht="28.8" x14ac:dyDescent="0.3">
      <c r="A2" s="3" t="s">
        <v>0</v>
      </c>
      <c r="B2" s="3" t="s">
        <v>1</v>
      </c>
      <c r="C2" s="3" t="s">
        <v>31</v>
      </c>
      <c r="D2" s="4" t="s">
        <v>30</v>
      </c>
      <c r="E2" s="4" t="s">
        <v>2</v>
      </c>
      <c r="F2" s="4" t="s">
        <v>3</v>
      </c>
    </row>
    <row r="3" spans="1:6" ht="28.8" x14ac:dyDescent="0.3">
      <c r="A3" s="5" t="s">
        <v>8</v>
      </c>
      <c r="B3" s="5" t="s">
        <v>39</v>
      </c>
      <c r="C3" s="5" t="s">
        <v>7</v>
      </c>
      <c r="D3" s="6">
        <v>12950000</v>
      </c>
      <c r="E3" s="7">
        <v>41652</v>
      </c>
      <c r="F3" s="7">
        <v>41790</v>
      </c>
    </row>
    <row r="4" spans="1:6" ht="28.8" x14ac:dyDescent="0.3">
      <c r="A4" s="5" t="s">
        <v>13</v>
      </c>
      <c r="B4" s="5" t="s">
        <v>14</v>
      </c>
      <c r="C4" s="5" t="s">
        <v>6</v>
      </c>
      <c r="D4" s="6">
        <v>16030100</v>
      </c>
      <c r="E4" s="7">
        <v>41663</v>
      </c>
      <c r="F4" s="7">
        <v>41670</v>
      </c>
    </row>
    <row r="5" spans="1:6" x14ac:dyDescent="0.3">
      <c r="A5" s="5" t="s">
        <v>13</v>
      </c>
      <c r="B5" s="5" t="s">
        <v>38</v>
      </c>
      <c r="C5" s="5" t="s">
        <v>15</v>
      </c>
      <c r="D5" s="9" t="s">
        <v>40</v>
      </c>
      <c r="E5" s="10" t="s">
        <v>40</v>
      </c>
      <c r="F5" s="7">
        <v>41698</v>
      </c>
    </row>
    <row r="6" spans="1:6" ht="43.2" x14ac:dyDescent="0.3">
      <c r="A6" s="5" t="s">
        <v>11</v>
      </c>
      <c r="B6" s="5" t="s">
        <v>16</v>
      </c>
      <c r="C6" s="5" t="s">
        <v>7</v>
      </c>
      <c r="D6" s="6">
        <v>7724000</v>
      </c>
      <c r="E6" s="7">
        <v>41640</v>
      </c>
      <c r="F6" s="7">
        <v>42004</v>
      </c>
    </row>
    <row r="7" spans="1:6" x14ac:dyDescent="0.3">
      <c r="A7" s="5" t="s">
        <v>102</v>
      </c>
      <c r="B7" s="5" t="s">
        <v>103</v>
      </c>
      <c r="C7" s="5" t="s">
        <v>10</v>
      </c>
      <c r="D7" s="6">
        <v>8650000</v>
      </c>
      <c r="E7" s="7">
        <v>41666</v>
      </c>
      <c r="F7" s="7">
        <v>42003</v>
      </c>
    </row>
    <row r="8" spans="1:6" ht="43.2" x14ac:dyDescent="0.3">
      <c r="A8" s="5" t="s">
        <v>104</v>
      </c>
      <c r="B8" s="5" t="s">
        <v>105</v>
      </c>
      <c r="C8" s="5" t="s">
        <v>7</v>
      </c>
      <c r="D8" s="6">
        <v>6160000</v>
      </c>
      <c r="E8" s="7">
        <v>41680</v>
      </c>
      <c r="F8" s="7">
        <v>41782</v>
      </c>
    </row>
    <row r="9" spans="1:6" x14ac:dyDescent="0.3">
      <c r="A9" s="5" t="s">
        <v>17</v>
      </c>
      <c r="B9" s="5" t="s">
        <v>18</v>
      </c>
      <c r="C9" s="5" t="s">
        <v>19</v>
      </c>
      <c r="D9" s="6">
        <v>5217230</v>
      </c>
      <c r="E9" s="7">
        <v>41729</v>
      </c>
      <c r="F9" s="7">
        <v>41743</v>
      </c>
    </row>
    <row r="10" spans="1:6" x14ac:dyDescent="0.3">
      <c r="A10" s="5" t="s">
        <v>13</v>
      </c>
      <c r="B10" s="5" t="s">
        <v>20</v>
      </c>
      <c r="C10" s="5" t="s">
        <v>19</v>
      </c>
      <c r="D10" s="6">
        <v>8558200</v>
      </c>
      <c r="E10" s="7">
        <v>41758</v>
      </c>
      <c r="F10" s="7">
        <v>41759</v>
      </c>
    </row>
    <row r="11" spans="1:6" x14ac:dyDescent="0.3">
      <c r="A11" s="5" t="s">
        <v>21</v>
      </c>
      <c r="B11" s="5" t="s">
        <v>22</v>
      </c>
      <c r="C11" s="5" t="s">
        <v>10</v>
      </c>
      <c r="D11" s="6">
        <v>6910000</v>
      </c>
      <c r="E11" s="7">
        <v>41780</v>
      </c>
      <c r="F11" s="7">
        <v>41820</v>
      </c>
    </row>
    <row r="12" spans="1:6" x14ac:dyDescent="0.3">
      <c r="A12" s="5" t="s">
        <v>21</v>
      </c>
      <c r="B12" s="5" t="s">
        <v>42</v>
      </c>
      <c r="C12" s="5" t="s">
        <v>10</v>
      </c>
      <c r="D12" s="9" t="s">
        <v>40</v>
      </c>
      <c r="E12" s="10" t="s">
        <v>40</v>
      </c>
      <c r="F12" s="7">
        <v>41820</v>
      </c>
    </row>
    <row r="13" spans="1:6" ht="28.8" x14ac:dyDescent="0.3">
      <c r="A13" s="5" t="s">
        <v>23</v>
      </c>
      <c r="B13" s="5" t="s">
        <v>24</v>
      </c>
      <c r="C13" s="5" t="s">
        <v>7</v>
      </c>
      <c r="D13" s="6">
        <v>16300000</v>
      </c>
      <c r="E13" s="7">
        <v>41788</v>
      </c>
      <c r="F13" s="7">
        <v>41929</v>
      </c>
    </row>
    <row r="14" spans="1:6" ht="28.8" x14ac:dyDescent="0.3">
      <c r="A14" s="5" t="s">
        <v>25</v>
      </c>
      <c r="B14" s="11" t="s">
        <v>41</v>
      </c>
      <c r="C14" s="5" t="s">
        <v>7</v>
      </c>
      <c r="D14" s="6">
        <v>7600000</v>
      </c>
      <c r="E14" s="7">
        <v>41795</v>
      </c>
      <c r="F14" s="7">
        <v>41897</v>
      </c>
    </row>
    <row r="15" spans="1:6" x14ac:dyDescent="0.3">
      <c r="A15" s="5" t="s">
        <v>8</v>
      </c>
      <c r="B15" s="5" t="s">
        <v>26</v>
      </c>
      <c r="C15" s="5" t="s">
        <v>7</v>
      </c>
      <c r="D15" s="6">
        <v>11440000</v>
      </c>
      <c r="E15" s="7">
        <v>41843</v>
      </c>
      <c r="F15" s="7">
        <v>42004</v>
      </c>
    </row>
    <row r="16" spans="1:6" ht="28.8" x14ac:dyDescent="0.3">
      <c r="A16" s="5" t="s">
        <v>27</v>
      </c>
      <c r="B16" s="5" t="s">
        <v>28</v>
      </c>
      <c r="C16" s="5" t="s">
        <v>32</v>
      </c>
      <c r="D16" s="6">
        <v>7999999</v>
      </c>
      <c r="E16" s="7">
        <v>41855</v>
      </c>
      <c r="F16" s="7">
        <v>41912</v>
      </c>
    </row>
    <row r="17" spans="1:6" ht="43.2" x14ac:dyDescent="0.3">
      <c r="A17" s="5" t="s">
        <v>29</v>
      </c>
      <c r="B17" s="5" t="s">
        <v>33</v>
      </c>
      <c r="C17" s="5" t="s">
        <v>7</v>
      </c>
      <c r="D17" s="6">
        <v>13956000</v>
      </c>
      <c r="E17" s="7">
        <v>41855</v>
      </c>
      <c r="F17" s="7">
        <v>41876</v>
      </c>
    </row>
    <row r="18" spans="1:6" x14ac:dyDescent="0.3">
      <c r="A18" s="5" t="s">
        <v>48</v>
      </c>
      <c r="B18" s="5" t="s">
        <v>49</v>
      </c>
      <c r="C18" s="5" t="s">
        <v>7</v>
      </c>
      <c r="D18" s="6">
        <v>5113713</v>
      </c>
      <c r="E18" s="7">
        <v>41869</v>
      </c>
      <c r="F18" s="5"/>
    </row>
    <row r="19" spans="1:6" ht="28.8" x14ac:dyDescent="0.3">
      <c r="A19" s="5" t="s">
        <v>25</v>
      </c>
      <c r="B19" s="5" t="s">
        <v>50</v>
      </c>
      <c r="C19" s="5" t="s">
        <v>7</v>
      </c>
      <c r="D19" s="6">
        <v>6309000</v>
      </c>
      <c r="E19" s="7">
        <v>41919</v>
      </c>
      <c r="F19" s="7">
        <v>41926</v>
      </c>
    </row>
    <row r="20" spans="1:6" x14ac:dyDescent="0.3">
      <c r="A20" s="5" t="s">
        <v>21</v>
      </c>
      <c r="B20" s="5" t="s">
        <v>51</v>
      </c>
      <c r="C20" s="5" t="s">
        <v>6</v>
      </c>
      <c r="D20" s="6">
        <v>7480000</v>
      </c>
      <c r="E20" s="7">
        <v>41960</v>
      </c>
      <c r="F20" s="7">
        <v>42063</v>
      </c>
    </row>
    <row r="21" spans="1:6" x14ac:dyDescent="0.3">
      <c r="A21" s="5" t="s">
        <v>52</v>
      </c>
      <c r="B21" s="5"/>
      <c r="C21" s="5"/>
      <c r="D21" s="6">
        <v>12706300</v>
      </c>
      <c r="E21" s="5"/>
      <c r="F21" s="5"/>
    </row>
    <row r="22" spans="1:6" x14ac:dyDescent="0.3">
      <c r="A22" s="5" t="s">
        <v>53</v>
      </c>
      <c r="B22" s="5" t="s">
        <v>54</v>
      </c>
      <c r="C22" s="5" t="s">
        <v>7</v>
      </c>
      <c r="D22" s="6">
        <v>8195587</v>
      </c>
      <c r="E22" s="7">
        <v>41986</v>
      </c>
      <c r="F22" s="7">
        <v>42027</v>
      </c>
    </row>
    <row r="23" spans="1:6" x14ac:dyDescent="0.3">
      <c r="A23" s="5" t="s">
        <v>21</v>
      </c>
      <c r="B23" s="5" t="s">
        <v>22</v>
      </c>
      <c r="C23" s="5" t="s">
        <v>7</v>
      </c>
      <c r="D23" s="6">
        <v>5500000</v>
      </c>
      <c r="E23" s="7">
        <v>41988</v>
      </c>
      <c r="F23" s="7">
        <v>42063</v>
      </c>
    </row>
  </sheetData>
  <pageMargins left="0.7" right="0.7" top="0.75" bottom="0.75" header="0.3" footer="0.3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3"/>
  <sheetViews>
    <sheetView topLeftCell="A39" zoomScale="84" zoomScaleNormal="84" zoomScaleSheetLayoutView="84" workbookViewId="0">
      <selection activeCell="E53" sqref="E53"/>
    </sheetView>
  </sheetViews>
  <sheetFormatPr defaultColWidth="9.109375" defaultRowHeight="14.4" x14ac:dyDescent="0.3"/>
  <cols>
    <col min="1" max="1" width="53" style="1" customWidth="1"/>
    <col min="2" max="2" width="92.44140625" style="1" customWidth="1"/>
    <col min="3" max="3" width="27.33203125" style="1" customWidth="1"/>
    <col min="4" max="4" width="19.88671875" style="1" customWidth="1"/>
    <col min="5" max="5" width="15.6640625" style="1" customWidth="1"/>
    <col min="6" max="6" width="15" style="1" customWidth="1"/>
    <col min="7" max="16384" width="9.109375" style="1"/>
  </cols>
  <sheetData>
    <row r="1" spans="1:6" ht="33.75" customHeight="1" x14ac:dyDescent="0.5">
      <c r="A1" s="19" t="s">
        <v>45</v>
      </c>
      <c r="B1" s="20"/>
      <c r="C1" s="20"/>
      <c r="D1" s="20"/>
      <c r="E1" s="20"/>
      <c r="F1" s="21"/>
    </row>
    <row r="2" spans="1:6" s="2" customFormat="1" ht="28.8" x14ac:dyDescent="0.3">
      <c r="A2" s="3" t="s">
        <v>0</v>
      </c>
      <c r="B2" s="3" t="s">
        <v>1</v>
      </c>
      <c r="C2" s="3" t="s">
        <v>31</v>
      </c>
      <c r="D2" s="4" t="s">
        <v>30</v>
      </c>
      <c r="E2" s="4" t="s">
        <v>2</v>
      </c>
      <c r="F2" s="4" t="s">
        <v>3</v>
      </c>
    </row>
    <row r="3" spans="1:6" x14ac:dyDescent="0.3">
      <c r="A3" s="23" t="s">
        <v>56</v>
      </c>
      <c r="B3" s="23" t="s">
        <v>57</v>
      </c>
      <c r="C3" s="23" t="s">
        <v>7</v>
      </c>
      <c r="D3" s="24">
        <v>6180000</v>
      </c>
      <c r="E3" s="25">
        <v>42005</v>
      </c>
      <c r="F3" s="25">
        <v>42369</v>
      </c>
    </row>
    <row r="4" spans="1:6" x14ac:dyDescent="0.3">
      <c r="A4" s="23" t="s">
        <v>58</v>
      </c>
      <c r="B4" s="23" t="s">
        <v>59</v>
      </c>
      <c r="C4" s="23" t="s">
        <v>60</v>
      </c>
      <c r="D4" s="24">
        <v>7769391</v>
      </c>
      <c r="E4" s="25">
        <v>42032</v>
      </c>
      <c r="F4" s="25">
        <v>42063</v>
      </c>
    </row>
    <row r="5" spans="1:6" x14ac:dyDescent="0.3">
      <c r="A5" s="23" t="s">
        <v>96</v>
      </c>
      <c r="B5" s="23" t="s">
        <v>97</v>
      </c>
      <c r="C5" s="23" t="s">
        <v>98</v>
      </c>
      <c r="D5" s="24">
        <v>7321700</v>
      </c>
      <c r="E5" s="25">
        <v>42060</v>
      </c>
      <c r="F5" s="25">
        <v>42369</v>
      </c>
    </row>
    <row r="6" spans="1:6" ht="28.8" x14ac:dyDescent="0.3">
      <c r="A6" s="23" t="s">
        <v>61</v>
      </c>
      <c r="B6" s="23" t="s">
        <v>62</v>
      </c>
      <c r="C6" s="23" t="s">
        <v>6</v>
      </c>
      <c r="D6" s="24">
        <v>17579812</v>
      </c>
      <c r="E6" s="25">
        <v>42121</v>
      </c>
      <c r="F6" s="25">
        <v>42143</v>
      </c>
    </row>
    <row r="7" spans="1:6" ht="28.8" x14ac:dyDescent="0.3">
      <c r="A7" s="23" t="s">
        <v>63</v>
      </c>
      <c r="B7" s="23" t="s">
        <v>64</v>
      </c>
      <c r="C7" s="23" t="s">
        <v>6</v>
      </c>
      <c r="D7" s="24">
        <v>6805600</v>
      </c>
      <c r="E7" s="25">
        <v>42132</v>
      </c>
      <c r="F7" s="25">
        <v>42153</v>
      </c>
    </row>
    <row r="8" spans="1:6" ht="28.8" x14ac:dyDescent="0.3">
      <c r="A8" s="23" t="s">
        <v>65</v>
      </c>
      <c r="B8" s="23" t="s">
        <v>66</v>
      </c>
      <c r="C8" s="23" t="s">
        <v>6</v>
      </c>
      <c r="D8" s="24">
        <v>6991012</v>
      </c>
      <c r="E8" s="25">
        <v>42129</v>
      </c>
      <c r="F8" s="25">
        <v>42151</v>
      </c>
    </row>
    <row r="9" spans="1:6" ht="28.8" x14ac:dyDescent="0.3">
      <c r="A9" s="23" t="s">
        <v>52</v>
      </c>
      <c r="B9" s="23" t="s">
        <v>67</v>
      </c>
      <c r="C9" s="23" t="s">
        <v>6</v>
      </c>
      <c r="D9" s="24">
        <v>18021600</v>
      </c>
      <c r="E9" s="25">
        <v>42129</v>
      </c>
      <c r="F9" s="25">
        <v>42151</v>
      </c>
    </row>
    <row r="10" spans="1:6" ht="28.8" x14ac:dyDescent="0.3">
      <c r="A10" s="23" t="s">
        <v>75</v>
      </c>
      <c r="B10" s="23" t="s">
        <v>68</v>
      </c>
      <c r="C10" s="23" t="s">
        <v>6</v>
      </c>
      <c r="D10" s="24">
        <v>25743637</v>
      </c>
      <c r="E10" s="25">
        <v>42132</v>
      </c>
      <c r="F10" s="25">
        <v>42153</v>
      </c>
    </row>
    <row r="11" spans="1:6" ht="28.8" x14ac:dyDescent="0.3">
      <c r="A11" s="23" t="s">
        <v>69</v>
      </c>
      <c r="B11" s="23" t="s">
        <v>70</v>
      </c>
      <c r="C11" s="23" t="s">
        <v>6</v>
      </c>
      <c r="D11" s="24">
        <v>9552000</v>
      </c>
      <c r="E11" s="25">
        <v>42132</v>
      </c>
      <c r="F11" s="25">
        <v>42153</v>
      </c>
    </row>
    <row r="12" spans="1:6" ht="28.8" x14ac:dyDescent="0.3">
      <c r="A12" s="23" t="s">
        <v>71</v>
      </c>
      <c r="B12" s="23" t="s">
        <v>72</v>
      </c>
      <c r="C12" s="23" t="s">
        <v>7</v>
      </c>
      <c r="D12" s="24">
        <v>5100000</v>
      </c>
      <c r="E12" s="25">
        <v>42136</v>
      </c>
      <c r="F12" s="25">
        <v>42153</v>
      </c>
    </row>
    <row r="13" spans="1:6" ht="28.8" x14ac:dyDescent="0.3">
      <c r="A13" s="23" t="s">
        <v>73</v>
      </c>
      <c r="B13" s="23" t="s">
        <v>74</v>
      </c>
      <c r="C13" s="23" t="s">
        <v>6</v>
      </c>
      <c r="D13" s="24">
        <v>5322320</v>
      </c>
      <c r="E13" s="25">
        <v>42142</v>
      </c>
      <c r="F13" s="25">
        <v>42153</v>
      </c>
    </row>
    <row r="14" spans="1:6" ht="43.2" x14ac:dyDescent="0.3">
      <c r="A14" s="23" t="s">
        <v>76</v>
      </c>
      <c r="B14" s="23" t="s">
        <v>77</v>
      </c>
      <c r="C14" s="23" t="s">
        <v>6</v>
      </c>
      <c r="D14" s="24">
        <v>19394000</v>
      </c>
      <c r="E14" s="25">
        <v>42146</v>
      </c>
      <c r="F14" s="25">
        <v>42153</v>
      </c>
    </row>
    <row r="15" spans="1:6" ht="28.8" x14ac:dyDescent="0.3">
      <c r="A15" s="23" t="s">
        <v>78</v>
      </c>
      <c r="B15" s="23" t="s">
        <v>79</v>
      </c>
      <c r="C15" s="23" t="s">
        <v>6</v>
      </c>
      <c r="D15" s="24">
        <v>12422745</v>
      </c>
      <c r="E15" s="25">
        <v>42150</v>
      </c>
      <c r="F15" s="25">
        <v>42178</v>
      </c>
    </row>
    <row r="16" spans="1:6" ht="28.8" x14ac:dyDescent="0.3">
      <c r="A16" s="23" t="s">
        <v>80</v>
      </c>
      <c r="B16" s="23" t="s">
        <v>81</v>
      </c>
      <c r="C16" s="23" t="s">
        <v>6</v>
      </c>
      <c r="D16" s="24">
        <v>12335450</v>
      </c>
      <c r="E16" s="25">
        <v>42150</v>
      </c>
      <c r="F16" s="25">
        <v>42178</v>
      </c>
    </row>
    <row r="17" spans="1:6" ht="28.8" x14ac:dyDescent="0.3">
      <c r="A17" s="23" t="s">
        <v>63</v>
      </c>
      <c r="B17" s="23" t="s">
        <v>82</v>
      </c>
      <c r="C17" s="23" t="s">
        <v>6</v>
      </c>
      <c r="D17" s="24">
        <v>7982000</v>
      </c>
      <c r="E17" s="25">
        <v>42147</v>
      </c>
      <c r="F17" s="25">
        <v>42177</v>
      </c>
    </row>
    <row r="18" spans="1:6" x14ac:dyDescent="0.3">
      <c r="A18" s="23" t="s">
        <v>99</v>
      </c>
      <c r="B18" s="23" t="s">
        <v>100</v>
      </c>
      <c r="C18" s="23" t="s">
        <v>10</v>
      </c>
      <c r="D18" s="24">
        <v>7500000</v>
      </c>
      <c r="E18" s="25">
        <v>42095</v>
      </c>
      <c r="F18" s="25">
        <v>42369</v>
      </c>
    </row>
    <row r="19" spans="1:6" s="22" customFormat="1" x14ac:dyDescent="0.3">
      <c r="A19" s="26" t="s">
        <v>83</v>
      </c>
      <c r="B19" s="26" t="s">
        <v>101</v>
      </c>
      <c r="C19" s="26" t="s">
        <v>32</v>
      </c>
      <c r="D19" s="27">
        <v>13800000</v>
      </c>
      <c r="E19" s="28">
        <v>42005</v>
      </c>
      <c r="F19" s="28">
        <v>42369</v>
      </c>
    </row>
    <row r="20" spans="1:6" ht="28.8" x14ac:dyDescent="0.3">
      <c r="A20" s="23" t="s">
        <v>78</v>
      </c>
      <c r="B20" s="23" t="s">
        <v>84</v>
      </c>
      <c r="C20" s="23" t="s">
        <v>6</v>
      </c>
      <c r="D20" s="24">
        <v>16232716</v>
      </c>
      <c r="E20" s="25">
        <v>42163</v>
      </c>
      <c r="F20" s="25">
        <v>42191</v>
      </c>
    </row>
    <row r="21" spans="1:6" ht="28.8" x14ac:dyDescent="0.3">
      <c r="A21" s="23" t="s">
        <v>78</v>
      </c>
      <c r="B21" s="23" t="s">
        <v>85</v>
      </c>
      <c r="C21" s="23" t="s">
        <v>6</v>
      </c>
      <c r="D21" s="24">
        <v>38395000</v>
      </c>
      <c r="E21" s="25">
        <v>42163</v>
      </c>
      <c r="F21" s="25">
        <v>42191</v>
      </c>
    </row>
    <row r="22" spans="1:6" ht="28.8" x14ac:dyDescent="0.3">
      <c r="A22" s="23" t="s">
        <v>86</v>
      </c>
      <c r="B22" s="23" t="s">
        <v>87</v>
      </c>
      <c r="C22" s="23" t="s">
        <v>7</v>
      </c>
      <c r="D22" s="24">
        <v>7500000</v>
      </c>
      <c r="E22" s="25">
        <v>42124</v>
      </c>
      <c r="F22" s="25">
        <v>42155</v>
      </c>
    </row>
    <row r="23" spans="1:6" ht="28.8" x14ac:dyDescent="0.3">
      <c r="A23" s="23" t="s">
        <v>88</v>
      </c>
      <c r="B23" s="23" t="s">
        <v>89</v>
      </c>
      <c r="C23" s="23" t="s">
        <v>7</v>
      </c>
      <c r="D23" s="24">
        <v>7685039</v>
      </c>
      <c r="E23" s="25">
        <v>42095</v>
      </c>
      <c r="F23" s="25">
        <v>42153</v>
      </c>
    </row>
    <row r="24" spans="1:6" x14ac:dyDescent="0.3">
      <c r="A24" s="23" t="s">
        <v>90</v>
      </c>
      <c r="B24" s="23" t="s">
        <v>91</v>
      </c>
      <c r="C24" s="23" t="s">
        <v>10</v>
      </c>
      <c r="D24" s="24">
        <v>23500000</v>
      </c>
      <c r="E24" s="25">
        <v>42171</v>
      </c>
      <c r="F24" s="25" t="s">
        <v>94</v>
      </c>
    </row>
    <row r="25" spans="1:6" x14ac:dyDescent="0.3">
      <c r="A25" s="23" t="s">
        <v>92</v>
      </c>
      <c r="B25" s="23" t="s">
        <v>93</v>
      </c>
      <c r="C25" s="23" t="s">
        <v>10</v>
      </c>
      <c r="D25" s="24">
        <v>6500000</v>
      </c>
      <c r="E25" s="25">
        <v>42184</v>
      </c>
      <c r="F25" s="25" t="s">
        <v>94</v>
      </c>
    </row>
    <row r="26" spans="1:6" x14ac:dyDescent="0.3">
      <c r="A26" s="23" t="s">
        <v>90</v>
      </c>
      <c r="B26" s="23" t="s">
        <v>95</v>
      </c>
      <c r="C26" s="23" t="s">
        <v>10</v>
      </c>
      <c r="D26" s="24">
        <v>13409000</v>
      </c>
      <c r="E26" s="25">
        <v>42184</v>
      </c>
      <c r="F26" s="25" t="s">
        <v>94</v>
      </c>
    </row>
    <row r="27" spans="1:6" ht="43.2" x14ac:dyDescent="0.3">
      <c r="A27" s="23" t="s">
        <v>107</v>
      </c>
      <c r="B27" s="23" t="s">
        <v>108</v>
      </c>
      <c r="C27" s="23" t="s">
        <v>98</v>
      </c>
      <c r="D27" s="24" t="s">
        <v>109</v>
      </c>
      <c r="E27" s="25">
        <v>42248</v>
      </c>
      <c r="F27" s="25">
        <v>42735</v>
      </c>
    </row>
    <row r="28" spans="1:6" ht="43.2" x14ac:dyDescent="0.3">
      <c r="A28" s="5" t="s">
        <v>110</v>
      </c>
      <c r="B28" s="5" t="s">
        <v>111</v>
      </c>
      <c r="C28" s="5" t="s">
        <v>60</v>
      </c>
      <c r="D28" s="5" t="s">
        <v>112</v>
      </c>
      <c r="E28" s="7">
        <v>42278</v>
      </c>
      <c r="F28" s="7">
        <v>42643</v>
      </c>
    </row>
    <row r="29" spans="1:6" ht="115.2" x14ac:dyDescent="0.3">
      <c r="A29" s="5" t="s">
        <v>113</v>
      </c>
      <c r="B29" s="5" t="s">
        <v>114</v>
      </c>
      <c r="C29" s="5" t="s">
        <v>10</v>
      </c>
      <c r="D29" s="6">
        <v>5250000</v>
      </c>
      <c r="E29" s="7">
        <v>42186</v>
      </c>
      <c r="F29" s="7">
        <v>42369</v>
      </c>
    </row>
    <row r="30" spans="1:6" x14ac:dyDescent="0.3">
      <c r="A30" s="5" t="s">
        <v>115</v>
      </c>
      <c r="B30" s="5" t="s">
        <v>116</v>
      </c>
      <c r="C30" s="5" t="s">
        <v>10</v>
      </c>
      <c r="D30" s="6">
        <v>10000000</v>
      </c>
      <c r="E30" s="7">
        <v>42309</v>
      </c>
      <c r="F30" s="7">
        <v>42551</v>
      </c>
    </row>
    <row r="31" spans="1:6" x14ac:dyDescent="0.3">
      <c r="A31" s="5" t="s">
        <v>110</v>
      </c>
      <c r="B31" s="5" t="s">
        <v>117</v>
      </c>
      <c r="C31" s="5" t="s">
        <v>118</v>
      </c>
      <c r="D31" s="6">
        <v>20688500</v>
      </c>
      <c r="E31" s="7">
        <v>42304</v>
      </c>
      <c r="F31" s="5" t="s">
        <v>119</v>
      </c>
    </row>
    <row r="32" spans="1:6" x14ac:dyDescent="0.3">
      <c r="A32" s="5" t="s">
        <v>120</v>
      </c>
      <c r="B32" s="5" t="s">
        <v>121</v>
      </c>
      <c r="C32" s="5" t="s">
        <v>7</v>
      </c>
      <c r="D32" s="6">
        <v>20000000</v>
      </c>
      <c r="E32" s="7">
        <v>42331</v>
      </c>
      <c r="F32" s="5" t="s">
        <v>122</v>
      </c>
    </row>
    <row r="33" spans="1:6" ht="43.2" x14ac:dyDescent="0.3">
      <c r="A33" s="5" t="s">
        <v>123</v>
      </c>
      <c r="B33" s="5" t="s">
        <v>124</v>
      </c>
      <c r="C33" s="5" t="s">
        <v>7</v>
      </c>
      <c r="D33" s="6">
        <v>7400000</v>
      </c>
      <c r="E33" s="7">
        <v>42296</v>
      </c>
      <c r="F33" s="5" t="s">
        <v>125</v>
      </c>
    </row>
    <row r="34" spans="1:6" x14ac:dyDescent="0.3">
      <c r="A34" s="5" t="s">
        <v>126</v>
      </c>
      <c r="B34" s="5" t="s">
        <v>127</v>
      </c>
      <c r="C34" s="5" t="s">
        <v>7</v>
      </c>
      <c r="D34" s="6">
        <v>7700000</v>
      </c>
      <c r="E34" s="7">
        <v>42310</v>
      </c>
      <c r="F34" s="7">
        <v>42369</v>
      </c>
    </row>
    <row r="35" spans="1:6" ht="28.8" x14ac:dyDescent="0.3">
      <c r="A35" s="5" t="s">
        <v>128</v>
      </c>
      <c r="B35" s="5" t="s">
        <v>129</v>
      </c>
      <c r="C35" s="5" t="s">
        <v>7</v>
      </c>
      <c r="D35" s="6">
        <v>5200000</v>
      </c>
      <c r="E35" s="7">
        <v>42338</v>
      </c>
      <c r="F35" s="7">
        <v>42369</v>
      </c>
    </row>
    <row r="36" spans="1:6" ht="28.8" x14ac:dyDescent="0.3">
      <c r="A36" s="5" t="s">
        <v>130</v>
      </c>
      <c r="B36" s="5" t="s">
        <v>131</v>
      </c>
      <c r="C36" s="5" t="s">
        <v>7</v>
      </c>
      <c r="D36" s="6">
        <v>5074061</v>
      </c>
      <c r="E36" s="7">
        <v>42341</v>
      </c>
      <c r="F36" s="5" t="s">
        <v>132</v>
      </c>
    </row>
    <row r="37" spans="1:6" s="46" customFormat="1" ht="43.2" x14ac:dyDescent="0.3">
      <c r="A37" s="5" t="s">
        <v>238</v>
      </c>
      <c r="B37" s="5" t="s">
        <v>239</v>
      </c>
      <c r="C37" s="5" t="s">
        <v>7</v>
      </c>
      <c r="D37" s="6">
        <v>12500000</v>
      </c>
      <c r="E37" s="7">
        <v>42349</v>
      </c>
      <c r="F37" s="5">
        <v>42541</v>
      </c>
    </row>
    <row r="38" spans="1:6" ht="28.8" x14ac:dyDescent="0.3">
      <c r="A38" s="5" t="s">
        <v>133</v>
      </c>
      <c r="B38" s="5" t="s">
        <v>134</v>
      </c>
      <c r="C38" s="5" t="s">
        <v>7</v>
      </c>
      <c r="D38" s="6">
        <v>7426000</v>
      </c>
      <c r="E38" s="7">
        <v>42349</v>
      </c>
      <c r="F38" s="7">
        <v>42541</v>
      </c>
    </row>
    <row r="39" spans="1:6" x14ac:dyDescent="0.3">
      <c r="A39" s="5" t="s">
        <v>135</v>
      </c>
      <c r="B39" s="5" t="s">
        <v>136</v>
      </c>
      <c r="C39" s="5" t="s">
        <v>137</v>
      </c>
      <c r="D39" s="6">
        <v>5089480</v>
      </c>
      <c r="E39" s="11"/>
      <c r="F39" s="7">
        <v>42369</v>
      </c>
    </row>
    <row r="40" spans="1:6" x14ac:dyDescent="0.3">
      <c r="A40" s="5" t="s">
        <v>135</v>
      </c>
      <c r="B40" s="5" t="s">
        <v>138</v>
      </c>
      <c r="C40" s="5" t="s">
        <v>137</v>
      </c>
      <c r="D40" s="6">
        <v>5985483</v>
      </c>
      <c r="E40" s="11"/>
      <c r="F40" s="7">
        <v>42369</v>
      </c>
    </row>
    <row r="41" spans="1:6" x14ac:dyDescent="0.3">
      <c r="A41" s="5" t="s">
        <v>135</v>
      </c>
      <c r="B41" s="5" t="s">
        <v>136</v>
      </c>
      <c r="C41" s="5" t="s">
        <v>137</v>
      </c>
      <c r="D41" s="6">
        <v>6797392</v>
      </c>
      <c r="E41" s="11"/>
      <c r="F41" s="7">
        <v>42369</v>
      </c>
    </row>
    <row r="42" spans="1:6" x14ac:dyDescent="0.3">
      <c r="A42" s="5" t="s">
        <v>135</v>
      </c>
      <c r="B42" s="5" t="s">
        <v>139</v>
      </c>
      <c r="C42" s="5" t="s">
        <v>137</v>
      </c>
      <c r="D42" s="6">
        <v>6046358</v>
      </c>
      <c r="E42" s="11"/>
      <c r="F42" s="7">
        <v>42369</v>
      </c>
    </row>
    <row r="43" spans="1:6" x14ac:dyDescent="0.3">
      <c r="A43" s="5" t="s">
        <v>135</v>
      </c>
      <c r="B43" s="5" t="s">
        <v>140</v>
      </c>
      <c r="C43" s="5" t="s">
        <v>137</v>
      </c>
      <c r="D43" s="6">
        <v>5985483</v>
      </c>
      <c r="E43" s="11"/>
      <c r="F43" s="7">
        <v>42369</v>
      </c>
    </row>
    <row r="44" spans="1:6" x14ac:dyDescent="0.3">
      <c r="A44" s="5" t="s">
        <v>135</v>
      </c>
      <c r="B44" s="5" t="s">
        <v>141</v>
      </c>
      <c r="C44" s="5" t="s">
        <v>137</v>
      </c>
      <c r="D44" s="6">
        <v>5985483</v>
      </c>
      <c r="E44" s="11"/>
      <c r="F44" s="7">
        <v>42369</v>
      </c>
    </row>
    <row r="45" spans="1:6" x14ac:dyDescent="0.3">
      <c r="A45" s="5" t="s">
        <v>135</v>
      </c>
      <c r="B45" s="5" t="s">
        <v>142</v>
      </c>
      <c r="C45" s="5" t="s">
        <v>137</v>
      </c>
      <c r="D45" s="6">
        <v>5985483</v>
      </c>
      <c r="E45" s="11"/>
      <c r="F45" s="7">
        <v>42369</v>
      </c>
    </row>
    <row r="46" spans="1:6" x14ac:dyDescent="0.3">
      <c r="A46" s="5" t="s">
        <v>11</v>
      </c>
      <c r="B46" s="5" t="s">
        <v>143</v>
      </c>
      <c r="C46" s="5" t="s">
        <v>137</v>
      </c>
      <c r="D46" s="6">
        <v>5438720</v>
      </c>
      <c r="E46" s="7">
        <v>42359</v>
      </c>
      <c r="F46" s="7">
        <v>42369</v>
      </c>
    </row>
    <row r="47" spans="1:6" x14ac:dyDescent="0.3">
      <c r="A47" s="5" t="s">
        <v>11</v>
      </c>
      <c r="B47" s="5" t="s">
        <v>144</v>
      </c>
      <c r="C47" s="5" t="s">
        <v>137</v>
      </c>
      <c r="D47" s="6">
        <v>5110800</v>
      </c>
      <c r="E47" s="7">
        <v>42359</v>
      </c>
      <c r="F47" s="7">
        <v>42369</v>
      </c>
    </row>
    <row r="48" spans="1:6" x14ac:dyDescent="0.3">
      <c r="A48" s="5" t="s">
        <v>11</v>
      </c>
      <c r="B48" s="5" t="s">
        <v>145</v>
      </c>
      <c r="C48" s="5" t="s">
        <v>137</v>
      </c>
      <c r="D48" s="6">
        <v>5681500</v>
      </c>
      <c r="E48" s="7">
        <v>42359</v>
      </c>
      <c r="F48" s="7">
        <v>42369</v>
      </c>
    </row>
    <row r="49" spans="1:6" x14ac:dyDescent="0.3">
      <c r="A49" s="5" t="s">
        <v>11</v>
      </c>
      <c r="B49" s="5" t="s">
        <v>146</v>
      </c>
      <c r="C49" s="5" t="s">
        <v>137</v>
      </c>
      <c r="D49" s="6">
        <v>5734400</v>
      </c>
      <c r="E49" s="7">
        <v>42359</v>
      </c>
      <c r="F49" s="7">
        <v>42369</v>
      </c>
    </row>
    <row r="50" spans="1:6" x14ac:dyDescent="0.3">
      <c r="A50" s="5" t="s">
        <v>148</v>
      </c>
      <c r="B50" s="5" t="s">
        <v>147</v>
      </c>
      <c r="C50" s="5" t="s">
        <v>7</v>
      </c>
      <c r="D50" s="6">
        <v>6540000</v>
      </c>
      <c r="E50" s="7">
        <v>42358</v>
      </c>
      <c r="F50" s="7">
        <v>42369</v>
      </c>
    </row>
    <row r="51" spans="1:6" x14ac:dyDescent="0.3">
      <c r="A51" s="5" t="s">
        <v>150</v>
      </c>
      <c r="B51" s="5" t="s">
        <v>151</v>
      </c>
      <c r="C51" s="5" t="s">
        <v>98</v>
      </c>
      <c r="D51" s="6">
        <v>44712000</v>
      </c>
      <c r="E51" s="7">
        <v>42370</v>
      </c>
      <c r="F51" s="7">
        <v>42735</v>
      </c>
    </row>
    <row r="52" spans="1:6" ht="43.2" x14ac:dyDescent="0.3">
      <c r="A52" s="5" t="s">
        <v>152</v>
      </c>
      <c r="B52" s="5" t="s">
        <v>154</v>
      </c>
      <c r="C52" s="5" t="s">
        <v>98</v>
      </c>
      <c r="D52" s="6" t="s">
        <v>153</v>
      </c>
      <c r="E52" s="7">
        <v>42370</v>
      </c>
      <c r="F52" s="7">
        <v>42735</v>
      </c>
    </row>
    <row r="53" spans="1:6" ht="43.2" x14ac:dyDescent="0.3">
      <c r="A53" s="5" t="s">
        <v>240</v>
      </c>
      <c r="B53" s="5" t="s">
        <v>241</v>
      </c>
      <c r="C53" s="5" t="s">
        <v>98</v>
      </c>
      <c r="D53" s="6" t="s">
        <v>153</v>
      </c>
      <c r="E53" s="7">
        <v>42737</v>
      </c>
      <c r="F53" s="7">
        <v>43100</v>
      </c>
    </row>
  </sheetData>
  <pageMargins left="0.7" right="0.7" top="0.75" bottom="0.75" header="0.3" footer="0.3"/>
  <pageSetup paperSize="9" scale="3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view="pageBreakPreview" zoomScale="80" zoomScaleNormal="80" zoomScaleSheetLayoutView="80" workbookViewId="0">
      <selection activeCell="B7" sqref="B7"/>
    </sheetView>
  </sheetViews>
  <sheetFormatPr defaultRowHeight="14.4" x14ac:dyDescent="0.3"/>
  <cols>
    <col min="1" max="1" width="40.109375" style="41" customWidth="1"/>
    <col min="2" max="2" width="64.44140625" style="42" customWidth="1"/>
    <col min="3" max="3" width="24.44140625" style="41" customWidth="1"/>
    <col min="4" max="4" width="19.6640625" style="29" customWidth="1"/>
    <col min="5" max="5" width="17.6640625" style="35" customWidth="1"/>
    <col min="6" max="6" width="19.33203125" style="35" customWidth="1"/>
  </cols>
  <sheetData>
    <row r="1" spans="1:6" ht="25.8" x14ac:dyDescent="0.5">
      <c r="A1" s="38" t="s">
        <v>149</v>
      </c>
      <c r="B1" s="39"/>
      <c r="C1" s="39"/>
      <c r="D1" s="30"/>
      <c r="E1" s="32"/>
      <c r="F1" s="33"/>
    </row>
    <row r="2" spans="1:6" ht="28.8" x14ac:dyDescent="0.3">
      <c r="A2" s="40" t="s">
        <v>0</v>
      </c>
      <c r="B2" s="40" t="s">
        <v>1</v>
      </c>
      <c r="C2" s="40" t="s">
        <v>31</v>
      </c>
      <c r="D2" s="31" t="s">
        <v>30</v>
      </c>
      <c r="E2" s="34" t="s">
        <v>2</v>
      </c>
      <c r="F2" s="34" t="s">
        <v>3</v>
      </c>
    </row>
    <row r="3" spans="1:6" x14ac:dyDescent="0.3">
      <c r="A3" s="47" t="s">
        <v>236</v>
      </c>
      <c r="B3" s="47" t="s">
        <v>237</v>
      </c>
      <c r="C3" s="47" t="s">
        <v>10</v>
      </c>
      <c r="D3" s="48"/>
      <c r="E3" s="49">
        <v>42370</v>
      </c>
      <c r="F3" s="49">
        <v>43100</v>
      </c>
    </row>
    <row r="4" spans="1:6" ht="43.2" x14ac:dyDescent="0.3">
      <c r="A4" s="42" t="s">
        <v>155</v>
      </c>
      <c r="B4" s="42" t="s">
        <v>156</v>
      </c>
      <c r="C4" s="42" t="s">
        <v>7</v>
      </c>
      <c r="D4" s="37">
        <v>7292000</v>
      </c>
      <c r="E4" s="43">
        <v>42397</v>
      </c>
      <c r="F4" s="43">
        <v>42460</v>
      </c>
    </row>
    <row r="5" spans="1:6" x14ac:dyDescent="0.3">
      <c r="A5" s="42" t="s">
        <v>157</v>
      </c>
      <c r="B5" s="42" t="s">
        <v>158</v>
      </c>
      <c r="C5" s="42" t="s">
        <v>159</v>
      </c>
      <c r="D5" s="37">
        <v>16000000</v>
      </c>
      <c r="E5" s="43">
        <v>42395</v>
      </c>
      <c r="F5" s="43">
        <v>42735</v>
      </c>
    </row>
    <row r="6" spans="1:6" x14ac:dyDescent="0.3">
      <c r="A6" s="42" t="s">
        <v>160</v>
      </c>
      <c r="B6" s="42" t="s">
        <v>161</v>
      </c>
      <c r="C6" s="42" t="s">
        <v>6</v>
      </c>
      <c r="D6" s="44">
        <v>18164000</v>
      </c>
      <c r="E6" s="43">
        <v>42459</v>
      </c>
      <c r="F6" s="43">
        <v>42465</v>
      </c>
    </row>
    <row r="7" spans="1:6" ht="28.8" x14ac:dyDescent="0.3">
      <c r="A7" s="42" t="s">
        <v>162</v>
      </c>
      <c r="B7" s="42" t="s">
        <v>163</v>
      </c>
      <c r="C7" s="42" t="s">
        <v>6</v>
      </c>
      <c r="D7" s="44">
        <v>6991012</v>
      </c>
      <c r="E7" s="43">
        <v>42459</v>
      </c>
      <c r="F7" s="43">
        <v>42465</v>
      </c>
    </row>
    <row r="8" spans="1:6" ht="72" x14ac:dyDescent="0.3">
      <c r="A8" s="42" t="s">
        <v>99</v>
      </c>
      <c r="B8" s="42" t="s">
        <v>165</v>
      </c>
      <c r="C8" s="42" t="s">
        <v>10</v>
      </c>
      <c r="D8" s="37" t="s">
        <v>166</v>
      </c>
      <c r="E8" s="43">
        <v>42430</v>
      </c>
      <c r="F8" s="43">
        <v>42794</v>
      </c>
    </row>
    <row r="9" spans="1:6" ht="43.2" x14ac:dyDescent="0.3">
      <c r="A9" s="42" t="s">
        <v>167</v>
      </c>
      <c r="B9" s="42" t="s">
        <v>168</v>
      </c>
      <c r="C9" s="42" t="s">
        <v>10</v>
      </c>
      <c r="D9" s="44">
        <v>40000000</v>
      </c>
      <c r="E9" s="43">
        <v>42486</v>
      </c>
      <c r="F9" s="36" t="s">
        <v>47</v>
      </c>
    </row>
    <row r="10" spans="1:6" ht="43.2" x14ac:dyDescent="0.3">
      <c r="A10" s="42" t="s">
        <v>167</v>
      </c>
      <c r="B10" s="42" t="s">
        <v>168</v>
      </c>
      <c r="C10" s="42" t="s">
        <v>266</v>
      </c>
      <c r="D10" s="44">
        <v>40000000</v>
      </c>
      <c r="E10" s="43">
        <v>43053</v>
      </c>
      <c r="F10" s="36" t="s">
        <v>47</v>
      </c>
    </row>
    <row r="11" spans="1:6" ht="57.6" x14ac:dyDescent="0.3">
      <c r="A11" s="42" t="s">
        <v>167</v>
      </c>
      <c r="B11" s="42" t="s">
        <v>169</v>
      </c>
      <c r="C11" s="42" t="s">
        <v>10</v>
      </c>
      <c r="D11" s="44">
        <v>40000000</v>
      </c>
      <c r="E11" s="43">
        <v>42486</v>
      </c>
      <c r="F11" s="36" t="s">
        <v>47</v>
      </c>
    </row>
    <row r="12" spans="1:6" ht="57.6" x14ac:dyDescent="0.3">
      <c r="A12" s="42" t="s">
        <v>167</v>
      </c>
      <c r="B12" s="42" t="s">
        <v>169</v>
      </c>
      <c r="C12" s="42" t="s">
        <v>266</v>
      </c>
      <c r="D12" s="44">
        <v>40000000</v>
      </c>
      <c r="E12" s="43">
        <v>43046</v>
      </c>
      <c r="F12" s="36" t="s">
        <v>47</v>
      </c>
    </row>
    <row r="13" spans="1:6" ht="43.2" x14ac:dyDescent="0.3">
      <c r="A13" s="42" t="s">
        <v>170</v>
      </c>
      <c r="B13" s="42" t="s">
        <v>171</v>
      </c>
      <c r="C13" s="42" t="s">
        <v>6</v>
      </c>
      <c r="D13" s="37">
        <v>7200000</v>
      </c>
      <c r="E13" s="43">
        <v>42402</v>
      </c>
      <c r="F13" s="36" t="s">
        <v>172</v>
      </c>
    </row>
    <row r="14" spans="1:6" ht="43.2" x14ac:dyDescent="0.3">
      <c r="A14" s="42" t="s">
        <v>173</v>
      </c>
      <c r="B14" s="42" t="s">
        <v>174</v>
      </c>
      <c r="C14" s="42" t="s">
        <v>10</v>
      </c>
      <c r="D14" s="44" t="s">
        <v>175</v>
      </c>
      <c r="E14" s="43">
        <v>42401</v>
      </c>
      <c r="F14" s="43">
        <v>42735</v>
      </c>
    </row>
    <row r="15" spans="1:6" ht="28.8" x14ac:dyDescent="0.3">
      <c r="A15" s="42" t="s">
        <v>115</v>
      </c>
      <c r="B15" s="42" t="s">
        <v>176</v>
      </c>
      <c r="C15" s="42" t="s">
        <v>177</v>
      </c>
      <c r="D15" s="44" t="s">
        <v>178</v>
      </c>
      <c r="E15" s="43">
        <v>42552</v>
      </c>
      <c r="F15" s="43">
        <v>42946</v>
      </c>
    </row>
    <row r="16" spans="1:6" ht="52.5" customHeight="1" x14ac:dyDescent="0.3">
      <c r="A16" s="47" t="s">
        <v>179</v>
      </c>
      <c r="B16" s="47" t="s">
        <v>195</v>
      </c>
      <c r="C16" s="47" t="s">
        <v>7</v>
      </c>
      <c r="D16" s="48">
        <f>3915000+7600000+2787000</f>
        <v>14302000</v>
      </c>
      <c r="E16" s="49">
        <v>42644</v>
      </c>
      <c r="F16" s="49">
        <v>42916</v>
      </c>
    </row>
    <row r="17" spans="1:6" ht="51" customHeight="1" x14ac:dyDescent="0.3">
      <c r="A17" s="47" t="s">
        <v>180</v>
      </c>
      <c r="B17" s="47" t="s">
        <v>195</v>
      </c>
      <c r="C17" s="47" t="s">
        <v>7</v>
      </c>
      <c r="D17" s="48">
        <f>2978000+2233500</f>
        <v>5211500</v>
      </c>
      <c r="E17" s="49">
        <v>42522</v>
      </c>
      <c r="F17" s="49">
        <v>42735</v>
      </c>
    </row>
    <row r="18" spans="1:6" ht="64.5" customHeight="1" x14ac:dyDescent="0.3">
      <c r="A18" s="47" t="s">
        <v>186</v>
      </c>
      <c r="B18" s="47" t="s">
        <v>197</v>
      </c>
      <c r="C18" s="47" t="s">
        <v>7</v>
      </c>
      <c r="D18" s="50">
        <v>7500000</v>
      </c>
      <c r="E18" s="51">
        <v>42579</v>
      </c>
      <c r="F18" s="51" t="s">
        <v>233</v>
      </c>
    </row>
    <row r="19" spans="1:6" ht="64.5" customHeight="1" x14ac:dyDescent="0.3">
      <c r="A19" s="47" t="s">
        <v>186</v>
      </c>
      <c r="B19" s="47" t="s">
        <v>198</v>
      </c>
      <c r="C19" s="47" t="s">
        <v>7</v>
      </c>
      <c r="D19" s="50">
        <v>7500000</v>
      </c>
      <c r="E19" s="51">
        <v>42579</v>
      </c>
      <c r="F19" s="51" t="s">
        <v>233</v>
      </c>
    </row>
    <row r="20" spans="1:6" ht="36" customHeight="1" x14ac:dyDescent="0.3">
      <c r="A20" s="47" t="s">
        <v>181</v>
      </c>
      <c r="B20" s="47" t="s">
        <v>196</v>
      </c>
      <c r="C20" s="47" t="s">
        <v>7</v>
      </c>
      <c r="D20" s="48">
        <v>7600000</v>
      </c>
      <c r="E20" s="49">
        <v>42370</v>
      </c>
      <c r="F20" s="49">
        <v>42735</v>
      </c>
    </row>
    <row r="21" spans="1:6" ht="39.75" customHeight="1" x14ac:dyDescent="0.3">
      <c r="A21" s="47" t="s">
        <v>120</v>
      </c>
      <c r="B21" s="47" t="s">
        <v>199</v>
      </c>
      <c r="C21" s="47" t="s">
        <v>7</v>
      </c>
      <c r="D21" s="48">
        <v>17580000</v>
      </c>
      <c r="E21" s="49">
        <v>42676</v>
      </c>
      <c r="F21" s="49">
        <v>42855</v>
      </c>
    </row>
    <row r="22" spans="1:6" ht="42" customHeight="1" x14ac:dyDescent="0.3">
      <c r="A22" s="47" t="s">
        <v>183</v>
      </c>
      <c r="B22" s="47" t="s">
        <v>200</v>
      </c>
      <c r="C22" s="47" t="s">
        <v>7</v>
      </c>
      <c r="D22" s="48" t="s">
        <v>201</v>
      </c>
      <c r="E22" s="49">
        <v>42636</v>
      </c>
      <c r="F22" s="49">
        <v>42916</v>
      </c>
    </row>
    <row r="23" spans="1:6" ht="100.8" x14ac:dyDescent="0.3">
      <c r="A23" s="47" t="s">
        <v>182</v>
      </c>
      <c r="B23" s="47" t="s">
        <v>202</v>
      </c>
      <c r="C23" s="47" t="s">
        <v>10</v>
      </c>
      <c r="D23" s="48" t="s">
        <v>203</v>
      </c>
      <c r="E23" s="49">
        <v>42696</v>
      </c>
      <c r="F23" s="49">
        <v>43100</v>
      </c>
    </row>
    <row r="24" spans="1:6" ht="28.8" x14ac:dyDescent="0.3">
      <c r="A24" s="47" t="s">
        <v>164</v>
      </c>
      <c r="B24" s="47" t="s">
        <v>204</v>
      </c>
      <c r="C24" s="47" t="s">
        <v>10</v>
      </c>
      <c r="D24" s="48">
        <v>36000000</v>
      </c>
      <c r="E24" s="49">
        <v>42552</v>
      </c>
      <c r="F24" s="49">
        <v>42735</v>
      </c>
    </row>
    <row r="25" spans="1:6" x14ac:dyDescent="0.3">
      <c r="A25" s="47" t="s">
        <v>184</v>
      </c>
      <c r="B25" s="47" t="s">
        <v>205</v>
      </c>
      <c r="C25" s="47" t="s">
        <v>206</v>
      </c>
      <c r="D25" s="48">
        <v>5800000</v>
      </c>
      <c r="E25" s="49">
        <v>42615</v>
      </c>
      <c r="F25" s="49">
        <v>42704</v>
      </c>
    </row>
    <row r="26" spans="1:6" ht="43.2" x14ac:dyDescent="0.3">
      <c r="A26" s="47" t="s">
        <v>185</v>
      </c>
      <c r="B26" s="47" t="s">
        <v>207</v>
      </c>
      <c r="C26" s="47" t="s">
        <v>208</v>
      </c>
      <c r="D26" s="48">
        <f>205000000+295000000</f>
        <v>500000000</v>
      </c>
      <c r="E26" s="49">
        <v>42653</v>
      </c>
      <c r="F26" s="49">
        <v>42719</v>
      </c>
    </row>
    <row r="27" spans="1:6" ht="43.2" x14ac:dyDescent="0.3">
      <c r="A27" s="47" t="s">
        <v>186</v>
      </c>
      <c r="B27" s="47" t="s">
        <v>209</v>
      </c>
      <c r="C27" s="47" t="s">
        <v>7</v>
      </c>
      <c r="D27" s="48">
        <v>17500000</v>
      </c>
      <c r="E27" s="49">
        <v>42711</v>
      </c>
      <c r="F27" s="49">
        <v>42731</v>
      </c>
    </row>
    <row r="28" spans="1:6" ht="28.8" x14ac:dyDescent="0.3">
      <c r="A28" s="47" t="s">
        <v>187</v>
      </c>
      <c r="B28" s="47" t="s">
        <v>210</v>
      </c>
      <c r="C28" s="47" t="s">
        <v>7</v>
      </c>
      <c r="D28" s="48" t="s">
        <v>211</v>
      </c>
      <c r="E28" s="49">
        <v>42716</v>
      </c>
      <c r="F28" s="49">
        <v>43408</v>
      </c>
    </row>
    <row r="29" spans="1:6" x14ac:dyDescent="0.3">
      <c r="A29" s="47" t="s">
        <v>188</v>
      </c>
      <c r="B29" s="47" t="s">
        <v>212</v>
      </c>
      <c r="C29" s="47" t="s">
        <v>60</v>
      </c>
      <c r="D29" s="48">
        <v>17045000</v>
      </c>
      <c r="E29" s="49">
        <v>42716</v>
      </c>
      <c r="F29" s="49">
        <v>42459</v>
      </c>
    </row>
    <row r="30" spans="1:6" ht="43.2" x14ac:dyDescent="0.3">
      <c r="A30" s="47" t="s">
        <v>164</v>
      </c>
      <c r="B30" s="47" t="s">
        <v>213</v>
      </c>
      <c r="C30" s="47" t="s">
        <v>214</v>
      </c>
      <c r="D30" s="48">
        <f>15748031+39370079</f>
        <v>55118110</v>
      </c>
      <c r="E30" s="49">
        <v>42675</v>
      </c>
      <c r="F30" s="49" t="s">
        <v>215</v>
      </c>
    </row>
    <row r="31" spans="1:6" ht="57.6" x14ac:dyDescent="0.3">
      <c r="A31" s="47" t="s">
        <v>189</v>
      </c>
      <c r="B31" s="47" t="s">
        <v>216</v>
      </c>
      <c r="C31" s="47" t="s">
        <v>7</v>
      </c>
      <c r="D31" s="48">
        <v>7500000</v>
      </c>
      <c r="E31" s="49">
        <v>42705</v>
      </c>
      <c r="F31" s="49">
        <v>43465</v>
      </c>
    </row>
    <row r="32" spans="1:6" ht="43.2" x14ac:dyDescent="0.3">
      <c r="A32" s="47" t="s">
        <v>164</v>
      </c>
      <c r="B32" s="47" t="s">
        <v>217</v>
      </c>
      <c r="C32" s="47" t="s">
        <v>10</v>
      </c>
      <c r="D32" s="48" t="s">
        <v>218</v>
      </c>
      <c r="E32" s="49">
        <v>42733</v>
      </c>
      <c r="F32" s="49" t="s">
        <v>219</v>
      </c>
    </row>
    <row r="33" spans="1:6" ht="28.8" x14ac:dyDescent="0.3">
      <c r="A33" s="47" t="s">
        <v>133</v>
      </c>
      <c r="B33" s="47" t="s">
        <v>220</v>
      </c>
      <c r="C33" s="47" t="s">
        <v>7</v>
      </c>
      <c r="D33" s="48">
        <v>7820000</v>
      </c>
      <c r="E33" s="49">
        <v>42736</v>
      </c>
      <c r="F33" s="49">
        <v>43100</v>
      </c>
    </row>
    <row r="34" spans="1:6" x14ac:dyDescent="0.3">
      <c r="A34" s="47" t="s">
        <v>162</v>
      </c>
      <c r="B34" s="47" t="s">
        <v>221</v>
      </c>
      <c r="C34" s="47" t="s">
        <v>60</v>
      </c>
      <c r="D34" s="48">
        <f>2850000+3686000</f>
        <v>6536000</v>
      </c>
      <c r="E34" s="49">
        <v>42717</v>
      </c>
      <c r="F34" s="49">
        <v>43082</v>
      </c>
    </row>
    <row r="35" spans="1:6" ht="28.8" x14ac:dyDescent="0.3">
      <c r="A35" s="47" t="s">
        <v>190</v>
      </c>
      <c r="B35" s="47" t="s">
        <v>222</v>
      </c>
      <c r="C35" s="47" t="s">
        <v>223</v>
      </c>
      <c r="D35" s="48">
        <v>5000000</v>
      </c>
      <c r="E35" s="49">
        <v>42705</v>
      </c>
      <c r="F35" s="49" t="s">
        <v>47</v>
      </c>
    </row>
    <row r="36" spans="1:6" x14ac:dyDescent="0.3">
      <c r="A36" s="47" t="s">
        <v>191</v>
      </c>
      <c r="B36" s="47" t="s">
        <v>224</v>
      </c>
      <c r="C36" s="47" t="s">
        <v>98</v>
      </c>
      <c r="D36" s="48">
        <v>7480000</v>
      </c>
      <c r="E36" s="49">
        <v>42583</v>
      </c>
      <c r="F36" s="49">
        <v>42735</v>
      </c>
    </row>
    <row r="37" spans="1:6" ht="43.2" x14ac:dyDescent="0.3">
      <c r="A37" s="47" t="s">
        <v>167</v>
      </c>
      <c r="B37" s="47" t="s">
        <v>234</v>
      </c>
      <c r="C37" s="47" t="s">
        <v>10</v>
      </c>
      <c r="D37" s="48">
        <v>57000000</v>
      </c>
      <c r="E37" s="49">
        <v>42720</v>
      </c>
      <c r="F37" s="49" t="s">
        <v>47</v>
      </c>
    </row>
    <row r="38" spans="1:6" ht="43.2" x14ac:dyDescent="0.3">
      <c r="A38" s="47" t="s">
        <v>167</v>
      </c>
      <c r="B38" s="47" t="s">
        <v>235</v>
      </c>
      <c r="C38" s="47" t="s">
        <v>10</v>
      </c>
      <c r="D38" s="48">
        <v>60500000</v>
      </c>
      <c r="E38" s="49">
        <v>42720</v>
      </c>
      <c r="F38" s="49" t="s">
        <v>47</v>
      </c>
    </row>
  </sheetData>
  <pageMargins left="0.7" right="0.7" top="0.75" bottom="0.75" header="0.3" footer="0.3"/>
  <pageSetup paperSize="8" scale="7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0"/>
  <sheetViews>
    <sheetView view="pageBreakPreview" zoomScale="89" zoomScaleNormal="100" zoomScaleSheetLayoutView="89" workbookViewId="0">
      <selection activeCell="J6" sqref="J6"/>
    </sheetView>
  </sheetViews>
  <sheetFormatPr defaultRowHeight="14.4" x14ac:dyDescent="0.3"/>
  <cols>
    <col min="1" max="1" width="24.33203125" customWidth="1"/>
    <col min="2" max="2" width="35.44140625" customWidth="1"/>
    <col min="3" max="3" width="22.44140625" customWidth="1"/>
    <col min="4" max="4" width="15.88671875" customWidth="1"/>
    <col min="5" max="5" width="19.109375" customWidth="1"/>
    <col min="6" max="6" width="18.33203125" customWidth="1"/>
  </cols>
  <sheetData>
    <row r="1" spans="1:6" ht="32.25" customHeight="1" x14ac:dyDescent="0.5">
      <c r="A1" s="38" t="s">
        <v>192</v>
      </c>
      <c r="B1" s="39"/>
      <c r="C1" s="39"/>
      <c r="D1" s="30"/>
      <c r="E1" s="32"/>
      <c r="F1" s="33"/>
    </row>
    <row r="2" spans="1:6" ht="54" customHeight="1" x14ac:dyDescent="0.3">
      <c r="A2" s="45" t="s">
        <v>0</v>
      </c>
      <c r="B2" s="45" t="s">
        <v>1</v>
      </c>
      <c r="C2" s="45" t="s">
        <v>31</v>
      </c>
      <c r="D2" s="31" t="s">
        <v>30</v>
      </c>
      <c r="E2" s="45" t="s">
        <v>2</v>
      </c>
      <c r="F2" s="45" t="s">
        <v>3</v>
      </c>
    </row>
    <row r="3" spans="1:6" ht="44.25" customHeight="1" x14ac:dyDescent="0.3">
      <c r="A3" s="52" t="s">
        <v>193</v>
      </c>
      <c r="B3" s="52" t="s">
        <v>225</v>
      </c>
      <c r="C3" s="52" t="s">
        <v>351</v>
      </c>
      <c r="D3" s="50">
        <v>11682000</v>
      </c>
      <c r="E3" s="51">
        <v>42767</v>
      </c>
      <c r="F3" s="51" t="s">
        <v>47</v>
      </c>
    </row>
    <row r="4" spans="1:6" ht="44.25" customHeight="1" x14ac:dyDescent="0.3">
      <c r="A4" s="52" t="s">
        <v>193</v>
      </c>
      <c r="B4" s="52" t="s">
        <v>225</v>
      </c>
      <c r="C4" s="52" t="s">
        <v>351</v>
      </c>
      <c r="D4" s="50">
        <v>11682000</v>
      </c>
      <c r="E4" s="51">
        <v>43817</v>
      </c>
      <c r="F4" s="51" t="s">
        <v>47</v>
      </c>
    </row>
    <row r="5" spans="1:6" ht="77.25" customHeight="1" x14ac:dyDescent="0.3">
      <c r="A5" s="52" t="s">
        <v>194</v>
      </c>
      <c r="B5" s="52" t="s">
        <v>226</v>
      </c>
      <c r="C5" s="52" t="s">
        <v>7</v>
      </c>
      <c r="D5" s="50">
        <v>6500000</v>
      </c>
      <c r="E5" s="51">
        <v>42766</v>
      </c>
      <c r="F5" s="51">
        <v>43100</v>
      </c>
    </row>
    <row r="6" spans="1:6" ht="28.8" x14ac:dyDescent="0.3">
      <c r="A6" s="52" t="s">
        <v>150</v>
      </c>
      <c r="B6" s="52" t="s">
        <v>227</v>
      </c>
      <c r="C6" s="52" t="s">
        <v>98</v>
      </c>
      <c r="D6" s="50" t="s">
        <v>232</v>
      </c>
      <c r="E6" s="51">
        <v>42767</v>
      </c>
      <c r="F6" s="51">
        <v>43131</v>
      </c>
    </row>
    <row r="7" spans="1:6" ht="45.75" customHeight="1" x14ac:dyDescent="0.3">
      <c r="A7" s="52" t="s">
        <v>191</v>
      </c>
      <c r="B7" s="52" t="s">
        <v>228</v>
      </c>
      <c r="C7" s="52" t="s">
        <v>118</v>
      </c>
      <c r="D7" s="50">
        <v>14743552</v>
      </c>
      <c r="E7" s="51">
        <v>42800</v>
      </c>
      <c r="F7" s="51"/>
    </row>
    <row r="8" spans="1:6" ht="28.8" x14ac:dyDescent="0.3">
      <c r="A8" s="52" t="s">
        <v>191</v>
      </c>
      <c r="B8" s="52" t="s">
        <v>229</v>
      </c>
      <c r="C8" s="52" t="s">
        <v>118</v>
      </c>
      <c r="D8" s="50">
        <v>7819992</v>
      </c>
      <c r="E8" s="51">
        <v>42808</v>
      </c>
      <c r="F8" s="51">
        <v>42824</v>
      </c>
    </row>
    <row r="9" spans="1:6" ht="46.5" customHeight="1" x14ac:dyDescent="0.3">
      <c r="A9" s="52" t="s">
        <v>191</v>
      </c>
      <c r="B9" s="52" t="s">
        <v>230</v>
      </c>
      <c r="C9" s="52" t="s">
        <v>118</v>
      </c>
      <c r="D9" s="50">
        <v>7212770</v>
      </c>
      <c r="E9" s="51">
        <v>42808</v>
      </c>
      <c r="F9" s="51">
        <v>42824</v>
      </c>
    </row>
    <row r="10" spans="1:6" ht="59.25" customHeight="1" x14ac:dyDescent="0.3">
      <c r="A10" s="52" t="s">
        <v>189</v>
      </c>
      <c r="B10" s="52" t="s">
        <v>231</v>
      </c>
      <c r="C10" s="52" t="s">
        <v>7</v>
      </c>
      <c r="D10" s="50">
        <f>120000*(35+12)</f>
        <v>5640000</v>
      </c>
      <c r="E10" s="51">
        <v>42795</v>
      </c>
      <c r="F10" s="51">
        <v>43889</v>
      </c>
    </row>
    <row r="11" spans="1:6" ht="28.8" x14ac:dyDescent="0.3">
      <c r="A11" s="46" t="s">
        <v>115</v>
      </c>
      <c r="B11" s="46" t="s">
        <v>242</v>
      </c>
      <c r="C11" s="59" t="s">
        <v>60</v>
      </c>
      <c r="D11" s="53">
        <f>12*1117248</f>
        <v>13406976</v>
      </c>
      <c r="E11" s="54">
        <v>42919</v>
      </c>
      <c r="F11" s="54">
        <v>43281</v>
      </c>
    </row>
    <row r="12" spans="1:6" x14ac:dyDescent="0.3">
      <c r="A12" s="46" t="s">
        <v>191</v>
      </c>
      <c r="B12" s="46" t="s">
        <v>243</v>
      </c>
      <c r="C12" s="59" t="s">
        <v>60</v>
      </c>
      <c r="D12" s="53">
        <f>12*950000</f>
        <v>11400000</v>
      </c>
      <c r="E12" s="54">
        <v>42919</v>
      </c>
      <c r="F12" s="54">
        <v>43281</v>
      </c>
    </row>
    <row r="13" spans="1:6" ht="28.8" x14ac:dyDescent="0.3">
      <c r="A13" s="46" t="s">
        <v>191</v>
      </c>
      <c r="B13" s="46" t="s">
        <v>244</v>
      </c>
      <c r="C13" s="59" t="s">
        <v>60</v>
      </c>
      <c r="D13" s="53">
        <f>12*750000</f>
        <v>9000000</v>
      </c>
      <c r="E13" s="54">
        <v>42919</v>
      </c>
      <c r="F13" s="54">
        <v>43281</v>
      </c>
    </row>
    <row r="14" spans="1:6" ht="43.2" x14ac:dyDescent="0.3">
      <c r="A14" s="46" t="s">
        <v>245</v>
      </c>
      <c r="B14" s="46" t="s">
        <v>246</v>
      </c>
      <c r="C14" s="46" t="s">
        <v>7</v>
      </c>
      <c r="D14" s="53">
        <v>5990000000</v>
      </c>
      <c r="E14" s="54">
        <v>42922</v>
      </c>
      <c r="F14" s="54">
        <v>43465</v>
      </c>
    </row>
    <row r="15" spans="1:6" ht="43.2" x14ac:dyDescent="0.3">
      <c r="A15" s="46" t="s">
        <v>245</v>
      </c>
      <c r="B15" s="46" t="s">
        <v>246</v>
      </c>
      <c r="C15" s="46" t="s">
        <v>328</v>
      </c>
      <c r="D15" s="53">
        <v>5990000000</v>
      </c>
      <c r="E15" s="54">
        <v>43544</v>
      </c>
      <c r="F15" s="54"/>
    </row>
    <row r="16" spans="1:6" ht="26.4" x14ac:dyDescent="0.3">
      <c r="A16" s="56" t="s">
        <v>11</v>
      </c>
      <c r="B16" s="56" t="s">
        <v>259</v>
      </c>
      <c r="C16" s="56" t="s">
        <v>118</v>
      </c>
      <c r="D16" s="57">
        <v>7515644</v>
      </c>
      <c r="E16" s="54">
        <v>42937</v>
      </c>
      <c r="F16" s="55"/>
    </row>
    <row r="17" spans="1:6" ht="86.4" x14ac:dyDescent="0.3">
      <c r="A17" s="56" t="s">
        <v>185</v>
      </c>
      <c r="B17" s="46" t="s">
        <v>247</v>
      </c>
      <c r="C17" s="56" t="s">
        <v>7</v>
      </c>
      <c r="D17" s="53">
        <v>300000000</v>
      </c>
      <c r="E17" s="54">
        <v>42961</v>
      </c>
      <c r="F17" s="55" t="s">
        <v>119</v>
      </c>
    </row>
    <row r="18" spans="1:6" ht="57.6" x14ac:dyDescent="0.3">
      <c r="A18" s="46" t="s">
        <v>248</v>
      </c>
      <c r="B18" s="46" t="s">
        <v>249</v>
      </c>
      <c r="C18" s="46" t="s">
        <v>7</v>
      </c>
      <c r="D18" s="53">
        <v>5000000</v>
      </c>
      <c r="E18" s="54">
        <v>42947</v>
      </c>
      <c r="F18" s="54">
        <v>43100</v>
      </c>
    </row>
    <row r="19" spans="1:6" ht="28.8" x14ac:dyDescent="0.3">
      <c r="A19" s="46" t="s">
        <v>250</v>
      </c>
      <c r="B19" s="46" t="s">
        <v>251</v>
      </c>
      <c r="C19" s="46" t="s">
        <v>7</v>
      </c>
      <c r="D19" s="55" t="s">
        <v>252</v>
      </c>
      <c r="E19" s="54">
        <v>43014</v>
      </c>
      <c r="F19" s="54">
        <v>43100</v>
      </c>
    </row>
    <row r="20" spans="1:6" x14ac:dyDescent="0.3">
      <c r="A20" s="46" t="s">
        <v>188</v>
      </c>
      <c r="B20" s="46" t="s">
        <v>253</v>
      </c>
      <c r="C20" s="46" t="s">
        <v>254</v>
      </c>
      <c r="D20" s="53">
        <v>17275000</v>
      </c>
      <c r="E20" s="54">
        <v>43010</v>
      </c>
      <c r="F20" s="54">
        <v>43100</v>
      </c>
    </row>
    <row r="21" spans="1:6" x14ac:dyDescent="0.3">
      <c r="A21" s="46" t="s">
        <v>148</v>
      </c>
      <c r="B21" s="46" t="s">
        <v>255</v>
      </c>
      <c r="C21" s="46" t="s">
        <v>118</v>
      </c>
      <c r="D21" s="53">
        <v>7420000</v>
      </c>
      <c r="E21" s="54">
        <v>43027</v>
      </c>
      <c r="F21" s="55" t="s">
        <v>256</v>
      </c>
    </row>
    <row r="22" spans="1:6" ht="57.6" x14ac:dyDescent="0.3">
      <c r="A22" s="46" t="s">
        <v>257</v>
      </c>
      <c r="B22" s="46" t="s">
        <v>258</v>
      </c>
      <c r="C22" s="46" t="s">
        <v>7</v>
      </c>
      <c r="D22" s="53">
        <v>14000000</v>
      </c>
      <c r="E22" s="54">
        <v>43014</v>
      </c>
      <c r="F22" s="54">
        <v>43034</v>
      </c>
    </row>
    <row r="23" spans="1:6" ht="28.8" x14ac:dyDescent="0.3">
      <c r="A23" s="46" t="s">
        <v>260</v>
      </c>
      <c r="B23" s="46" t="s">
        <v>261</v>
      </c>
      <c r="C23" s="46" t="s">
        <v>262</v>
      </c>
      <c r="D23" s="58">
        <v>58957480</v>
      </c>
      <c r="E23" s="54">
        <v>43041</v>
      </c>
      <c r="F23" s="54">
        <v>43465</v>
      </c>
    </row>
    <row r="24" spans="1:6" ht="28.8" x14ac:dyDescent="0.3">
      <c r="A24" s="46" t="s">
        <v>186</v>
      </c>
      <c r="B24" s="46" t="s">
        <v>263</v>
      </c>
      <c r="C24" s="46" t="s">
        <v>264</v>
      </c>
      <c r="D24" s="53">
        <v>14750000</v>
      </c>
      <c r="E24" s="54">
        <v>43056</v>
      </c>
      <c r="F24" s="55" t="s">
        <v>265</v>
      </c>
    </row>
    <row r="25" spans="1:6" ht="43.2" x14ac:dyDescent="0.3">
      <c r="A25" s="46" t="s">
        <v>185</v>
      </c>
      <c r="B25" s="46" t="s">
        <v>267</v>
      </c>
      <c r="C25" s="46" t="s">
        <v>7</v>
      </c>
      <c r="D25" s="53">
        <v>93700000</v>
      </c>
      <c r="E25" s="54">
        <v>43070</v>
      </c>
      <c r="F25" s="54">
        <v>43100</v>
      </c>
    </row>
    <row r="26" spans="1:6" x14ac:dyDescent="0.3">
      <c r="A26" s="46" t="s">
        <v>268</v>
      </c>
      <c r="B26" s="46" t="s">
        <v>269</v>
      </c>
      <c r="C26" s="46" t="s">
        <v>7</v>
      </c>
      <c r="D26" s="53">
        <v>39100000</v>
      </c>
      <c r="E26" s="54">
        <v>43131</v>
      </c>
      <c r="F26" s="54">
        <v>43251</v>
      </c>
    </row>
    <row r="27" spans="1:6" ht="28.8" x14ac:dyDescent="0.3">
      <c r="A27" s="46" t="s">
        <v>270</v>
      </c>
      <c r="B27" s="46" t="s">
        <v>271</v>
      </c>
      <c r="C27" s="46" t="s">
        <v>118</v>
      </c>
      <c r="D27" s="53">
        <v>206095754</v>
      </c>
      <c r="E27" s="54">
        <v>43088</v>
      </c>
      <c r="F27" s="54">
        <v>43133</v>
      </c>
    </row>
    <row r="28" spans="1:6" ht="28.8" x14ac:dyDescent="0.3">
      <c r="A28" s="46" t="s">
        <v>11</v>
      </c>
      <c r="B28" s="46" t="s">
        <v>271</v>
      </c>
      <c r="C28" s="46" t="s">
        <v>118</v>
      </c>
      <c r="D28" s="53">
        <v>6741914</v>
      </c>
      <c r="E28" s="54">
        <v>43088</v>
      </c>
      <c r="F28" s="54">
        <v>43133</v>
      </c>
    </row>
    <row r="29" spans="1:6" ht="28.8" x14ac:dyDescent="0.3">
      <c r="A29" s="46" t="s">
        <v>270</v>
      </c>
      <c r="B29" s="46" t="s">
        <v>271</v>
      </c>
      <c r="C29" s="46" t="s">
        <v>118</v>
      </c>
      <c r="D29" s="53">
        <v>105844560</v>
      </c>
      <c r="E29" s="54">
        <v>43088</v>
      </c>
      <c r="F29" s="54">
        <v>43133</v>
      </c>
    </row>
    <row r="30" spans="1:6" ht="28.8" x14ac:dyDescent="0.3">
      <c r="A30" s="46" t="s">
        <v>272</v>
      </c>
      <c r="B30" s="46" t="s">
        <v>271</v>
      </c>
      <c r="C30" s="46" t="s">
        <v>118</v>
      </c>
      <c r="D30" s="53">
        <v>48595000</v>
      </c>
      <c r="E30" s="54">
        <v>43088</v>
      </c>
      <c r="F30" s="54">
        <v>43133</v>
      </c>
    </row>
  </sheetData>
  <pageMargins left="0.7" right="0.7" top="0.75" bottom="0.75" header="0.3" footer="0.3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DCA84-D34F-4B6E-A4B5-3E158812F0D5}">
  <dimension ref="A1:F36"/>
  <sheetViews>
    <sheetView workbookViewId="0">
      <selection activeCell="D36" sqref="D36"/>
    </sheetView>
  </sheetViews>
  <sheetFormatPr defaultRowHeight="14.4" x14ac:dyDescent="0.3"/>
  <cols>
    <col min="1" max="1" width="22.33203125" customWidth="1"/>
    <col min="2" max="2" width="34.6640625" customWidth="1"/>
    <col min="3" max="3" width="20.33203125" customWidth="1"/>
    <col min="4" max="4" width="14.33203125" customWidth="1"/>
    <col min="5" max="5" width="13.44140625" customWidth="1"/>
    <col min="6" max="6" width="17.77734375" customWidth="1"/>
  </cols>
  <sheetData>
    <row r="1" spans="1:6" ht="31.8" customHeight="1" x14ac:dyDescent="0.5">
      <c r="A1" s="38" t="s">
        <v>273</v>
      </c>
      <c r="B1" s="39"/>
      <c r="C1" s="39"/>
      <c r="D1" s="30"/>
      <c r="E1" s="32"/>
      <c r="F1" s="33"/>
    </row>
    <row r="2" spans="1:6" ht="41.4" customHeight="1" x14ac:dyDescent="0.3">
      <c r="A2" s="45" t="s">
        <v>0</v>
      </c>
      <c r="B2" s="45" t="s">
        <v>1</v>
      </c>
      <c r="C2" s="45" t="s">
        <v>31</v>
      </c>
      <c r="D2" s="31" t="s">
        <v>30</v>
      </c>
      <c r="E2" s="45" t="s">
        <v>2</v>
      </c>
      <c r="F2" s="45" t="s">
        <v>3</v>
      </c>
    </row>
    <row r="3" spans="1:6" ht="43.2" x14ac:dyDescent="0.3">
      <c r="A3" s="46" t="s">
        <v>274</v>
      </c>
      <c r="B3" s="46" t="s">
        <v>275</v>
      </c>
      <c r="C3" s="46" t="s">
        <v>159</v>
      </c>
      <c r="D3" s="53">
        <v>5000000</v>
      </c>
      <c r="E3" s="54">
        <v>43130</v>
      </c>
      <c r="F3" s="54">
        <v>43465</v>
      </c>
    </row>
    <row r="4" spans="1:6" ht="28.8" x14ac:dyDescent="0.3">
      <c r="A4" s="46" t="s">
        <v>276</v>
      </c>
      <c r="B4" s="46" t="s">
        <v>277</v>
      </c>
      <c r="C4" s="46" t="s">
        <v>159</v>
      </c>
      <c r="D4" s="53">
        <v>14500000</v>
      </c>
      <c r="E4" s="54">
        <v>43117</v>
      </c>
      <c r="F4" s="54">
        <v>43465</v>
      </c>
    </row>
    <row r="5" spans="1:6" ht="28.8" x14ac:dyDescent="0.3">
      <c r="A5" s="46" t="s">
        <v>236</v>
      </c>
      <c r="B5" s="46" t="s">
        <v>342</v>
      </c>
      <c r="C5" s="46" t="s">
        <v>10</v>
      </c>
      <c r="D5" s="53"/>
      <c r="E5" s="54">
        <v>43146</v>
      </c>
      <c r="F5" s="54">
        <v>43646</v>
      </c>
    </row>
    <row r="6" spans="1:6" ht="28.8" x14ac:dyDescent="0.3">
      <c r="A6" s="46" t="s">
        <v>236</v>
      </c>
      <c r="B6" s="46" t="s">
        <v>342</v>
      </c>
      <c r="C6" s="46" t="s">
        <v>266</v>
      </c>
      <c r="D6" s="53"/>
      <c r="E6" s="54">
        <v>43146</v>
      </c>
      <c r="F6" s="54">
        <v>44012</v>
      </c>
    </row>
    <row r="7" spans="1:6" ht="28.8" x14ac:dyDescent="0.3">
      <c r="A7" s="46" t="s">
        <v>236</v>
      </c>
      <c r="B7" s="46" t="s">
        <v>342</v>
      </c>
      <c r="C7" s="46" t="s">
        <v>343</v>
      </c>
      <c r="D7" s="53"/>
      <c r="E7" s="54">
        <v>43665</v>
      </c>
      <c r="F7" s="54">
        <v>44013</v>
      </c>
    </row>
    <row r="8" spans="1:6" ht="43.2" x14ac:dyDescent="0.3">
      <c r="A8" s="46" t="s">
        <v>278</v>
      </c>
      <c r="B8" s="46" t="s">
        <v>279</v>
      </c>
      <c r="C8" s="46" t="s">
        <v>280</v>
      </c>
      <c r="D8" s="53">
        <v>222007873</v>
      </c>
      <c r="E8" s="54">
        <v>43154</v>
      </c>
      <c r="F8" s="54">
        <v>43465</v>
      </c>
    </row>
    <row r="9" spans="1:6" ht="57.6" x14ac:dyDescent="0.3">
      <c r="A9" s="46" t="s">
        <v>278</v>
      </c>
      <c r="B9" s="46" t="s">
        <v>281</v>
      </c>
      <c r="C9" s="46" t="s">
        <v>280</v>
      </c>
      <c r="D9" s="53">
        <v>54369744</v>
      </c>
      <c r="E9" s="54">
        <v>43154</v>
      </c>
      <c r="F9" s="54">
        <v>43465</v>
      </c>
    </row>
    <row r="10" spans="1:6" ht="57.6" x14ac:dyDescent="0.3">
      <c r="A10" s="46" t="s">
        <v>278</v>
      </c>
      <c r="B10" s="46" t="s">
        <v>282</v>
      </c>
      <c r="C10" s="46" t="s">
        <v>280</v>
      </c>
      <c r="D10" s="53">
        <v>258000506</v>
      </c>
      <c r="E10" s="54">
        <v>43154</v>
      </c>
      <c r="F10" s="54">
        <v>43465</v>
      </c>
    </row>
    <row r="11" spans="1:6" ht="57.6" x14ac:dyDescent="0.3">
      <c r="A11" s="46" t="s">
        <v>278</v>
      </c>
      <c r="B11" s="46" t="s">
        <v>283</v>
      </c>
      <c r="C11" s="46" t="s">
        <v>280</v>
      </c>
      <c r="D11" s="53">
        <v>82991405</v>
      </c>
      <c r="E11" s="54">
        <v>43154</v>
      </c>
      <c r="F11" s="54">
        <v>43465</v>
      </c>
    </row>
    <row r="12" spans="1:6" ht="28.8" x14ac:dyDescent="0.3">
      <c r="A12" s="46" t="s">
        <v>284</v>
      </c>
      <c r="B12" s="46" t="s">
        <v>285</v>
      </c>
      <c r="C12" s="46" t="s">
        <v>286</v>
      </c>
      <c r="D12" s="53">
        <v>16800000</v>
      </c>
      <c r="E12" s="54">
        <v>43172</v>
      </c>
      <c r="F12" s="55" t="s">
        <v>287</v>
      </c>
    </row>
    <row r="13" spans="1:6" ht="28.8" x14ac:dyDescent="0.3">
      <c r="A13" s="46" t="s">
        <v>288</v>
      </c>
      <c r="B13" s="46" t="s">
        <v>289</v>
      </c>
      <c r="C13" s="46" t="s">
        <v>7</v>
      </c>
      <c r="D13" s="53">
        <v>227380000</v>
      </c>
      <c r="E13" s="54">
        <v>43167</v>
      </c>
      <c r="F13" s="54">
        <v>43496</v>
      </c>
    </row>
    <row r="14" spans="1:6" x14ac:dyDescent="0.3">
      <c r="A14" s="46" t="s">
        <v>191</v>
      </c>
      <c r="B14" s="46" t="s">
        <v>290</v>
      </c>
      <c r="C14" s="46" t="s">
        <v>118</v>
      </c>
      <c r="D14" s="53">
        <v>8264340</v>
      </c>
      <c r="E14" s="54">
        <v>43181</v>
      </c>
      <c r="F14" s="55" t="s">
        <v>265</v>
      </c>
    </row>
    <row r="15" spans="1:6" ht="43.2" x14ac:dyDescent="0.3">
      <c r="A15" s="46" t="s">
        <v>291</v>
      </c>
      <c r="B15" s="46" t="s">
        <v>299</v>
      </c>
      <c r="C15" s="46" t="s">
        <v>7</v>
      </c>
      <c r="D15" s="53">
        <v>21700000</v>
      </c>
      <c r="E15" s="54">
        <v>43224</v>
      </c>
      <c r="F15" s="54">
        <v>43528</v>
      </c>
    </row>
    <row r="16" spans="1:6" ht="43.2" x14ac:dyDescent="0.3">
      <c r="A16" s="46" t="s">
        <v>291</v>
      </c>
      <c r="B16" s="46" t="s">
        <v>300</v>
      </c>
      <c r="C16" s="46" t="s">
        <v>7</v>
      </c>
      <c r="D16" s="53">
        <v>32800000</v>
      </c>
      <c r="E16" s="54">
        <v>43224</v>
      </c>
      <c r="F16" s="54">
        <v>43528</v>
      </c>
    </row>
    <row r="17" spans="1:6" ht="72" x14ac:dyDescent="0.3">
      <c r="A17" s="46" t="s">
        <v>292</v>
      </c>
      <c r="B17" s="46" t="s">
        <v>301</v>
      </c>
      <c r="C17" s="46" t="s">
        <v>7</v>
      </c>
      <c r="D17" s="53">
        <v>12393375</v>
      </c>
      <c r="E17" s="54">
        <v>43224</v>
      </c>
      <c r="F17" s="54">
        <v>43528</v>
      </c>
    </row>
    <row r="18" spans="1:6" ht="72" x14ac:dyDescent="0.3">
      <c r="A18" s="46" t="s">
        <v>292</v>
      </c>
      <c r="B18" s="46" t="s">
        <v>301</v>
      </c>
      <c r="C18" s="46" t="s">
        <v>328</v>
      </c>
      <c r="D18" s="53">
        <v>12393375</v>
      </c>
      <c r="E18" s="54">
        <v>43557</v>
      </c>
      <c r="F18" s="54"/>
    </row>
    <row r="19" spans="1:6" ht="72" x14ac:dyDescent="0.3">
      <c r="A19" s="46" t="s">
        <v>292</v>
      </c>
      <c r="B19" s="46" t="s">
        <v>302</v>
      </c>
      <c r="C19" s="46" t="s">
        <v>7</v>
      </c>
      <c r="D19" s="53">
        <v>11078544</v>
      </c>
      <c r="E19" s="54">
        <v>43224</v>
      </c>
      <c r="F19" s="54">
        <v>43528</v>
      </c>
    </row>
    <row r="20" spans="1:6" ht="72" x14ac:dyDescent="0.3">
      <c r="A20" s="46" t="s">
        <v>292</v>
      </c>
      <c r="B20" s="46" t="s">
        <v>302</v>
      </c>
      <c r="C20" s="46" t="s">
        <v>329</v>
      </c>
      <c r="D20" s="53">
        <v>11078544</v>
      </c>
      <c r="E20" s="54">
        <v>43544</v>
      </c>
      <c r="F20" s="54"/>
    </row>
    <row r="21" spans="1:6" ht="72" x14ac:dyDescent="0.3">
      <c r="A21" s="46" t="s">
        <v>293</v>
      </c>
      <c r="B21" s="46" t="s">
        <v>303</v>
      </c>
      <c r="C21" s="46" t="s">
        <v>7</v>
      </c>
      <c r="D21" s="53">
        <v>12895000</v>
      </c>
      <c r="E21" s="54">
        <v>43224</v>
      </c>
      <c r="F21" s="54">
        <v>43528</v>
      </c>
    </row>
    <row r="22" spans="1:6" ht="28.8" x14ac:dyDescent="0.3">
      <c r="A22" s="46" t="s">
        <v>294</v>
      </c>
      <c r="B22" s="46" t="s">
        <v>304</v>
      </c>
      <c r="C22" s="46" t="s">
        <v>7</v>
      </c>
      <c r="D22" s="53">
        <v>9865000</v>
      </c>
      <c r="E22" s="54">
        <v>43224</v>
      </c>
      <c r="F22" s="54">
        <v>43528</v>
      </c>
    </row>
    <row r="23" spans="1:6" ht="28.8" x14ac:dyDescent="0.3">
      <c r="A23" s="46" t="s">
        <v>294</v>
      </c>
      <c r="B23" s="46" t="s">
        <v>305</v>
      </c>
      <c r="C23" s="46" t="s">
        <v>7</v>
      </c>
      <c r="D23" s="53">
        <v>9850000</v>
      </c>
      <c r="E23" s="54">
        <v>43224</v>
      </c>
      <c r="F23" s="54">
        <v>43528</v>
      </c>
    </row>
    <row r="24" spans="1:6" ht="57.6" x14ac:dyDescent="0.3">
      <c r="A24" s="46" t="s">
        <v>295</v>
      </c>
      <c r="B24" s="46" t="s">
        <v>296</v>
      </c>
      <c r="C24" s="46" t="s">
        <v>7</v>
      </c>
      <c r="D24" s="53">
        <v>8206679</v>
      </c>
      <c r="E24" s="54">
        <v>43228</v>
      </c>
      <c r="F24" s="54">
        <v>43279</v>
      </c>
    </row>
    <row r="25" spans="1:6" ht="28.8" x14ac:dyDescent="0.3">
      <c r="A25" s="46" t="s">
        <v>297</v>
      </c>
      <c r="B25" s="46" t="s">
        <v>298</v>
      </c>
      <c r="C25" s="46" t="s">
        <v>7</v>
      </c>
      <c r="D25" s="53">
        <v>14530000</v>
      </c>
      <c r="E25" s="54">
        <v>43237</v>
      </c>
      <c r="F25" s="54">
        <v>43279</v>
      </c>
    </row>
    <row r="26" spans="1:6" ht="57.6" x14ac:dyDescent="0.3">
      <c r="A26" s="46" t="s">
        <v>306</v>
      </c>
      <c r="B26" s="46" t="s">
        <v>307</v>
      </c>
      <c r="C26" s="46" t="s">
        <v>254</v>
      </c>
      <c r="D26" s="53">
        <v>17400000</v>
      </c>
      <c r="E26" s="61">
        <v>43279</v>
      </c>
      <c r="F26" s="61">
        <v>43465</v>
      </c>
    </row>
    <row r="27" spans="1:6" ht="43.2" x14ac:dyDescent="0.3">
      <c r="A27" s="46" t="s">
        <v>191</v>
      </c>
      <c r="B27" s="46" t="s">
        <v>308</v>
      </c>
      <c r="C27" s="46" t="s">
        <v>60</v>
      </c>
      <c r="D27" s="53">
        <v>11400000</v>
      </c>
      <c r="E27" s="61">
        <v>43293</v>
      </c>
      <c r="F27" s="61">
        <v>43658</v>
      </c>
    </row>
    <row r="28" spans="1:6" ht="57.6" x14ac:dyDescent="0.3">
      <c r="A28" s="46" t="s">
        <v>191</v>
      </c>
      <c r="B28" s="46" t="s">
        <v>309</v>
      </c>
      <c r="C28" s="46" t="s">
        <v>60</v>
      </c>
      <c r="D28" s="53">
        <v>9000000</v>
      </c>
      <c r="E28" s="61">
        <v>43293</v>
      </c>
      <c r="F28" s="61">
        <v>43658</v>
      </c>
    </row>
    <row r="29" spans="1:6" ht="26.4" x14ac:dyDescent="0.3">
      <c r="A29" s="46" t="s">
        <v>310</v>
      </c>
      <c r="B29" s="56" t="s">
        <v>311</v>
      </c>
      <c r="C29" s="46" t="s">
        <v>7</v>
      </c>
      <c r="D29" s="53">
        <v>5180000</v>
      </c>
      <c r="E29" s="61">
        <v>43227</v>
      </c>
      <c r="F29" s="61">
        <v>43281</v>
      </c>
    </row>
    <row r="30" spans="1:6" ht="43.2" x14ac:dyDescent="0.3">
      <c r="A30" s="46" t="s">
        <v>312</v>
      </c>
      <c r="B30" s="46" t="s">
        <v>313</v>
      </c>
      <c r="C30" s="46" t="s">
        <v>7</v>
      </c>
      <c r="D30" s="53">
        <v>65111859</v>
      </c>
      <c r="E30" s="61">
        <v>43364</v>
      </c>
      <c r="F30" s="62"/>
    </row>
    <row r="31" spans="1:6" ht="43.2" x14ac:dyDescent="0.3">
      <c r="A31" s="46" t="s">
        <v>312</v>
      </c>
      <c r="B31" s="46" t="s">
        <v>313</v>
      </c>
      <c r="C31" s="46" t="s">
        <v>328</v>
      </c>
      <c r="D31" s="53">
        <v>65111859</v>
      </c>
      <c r="E31" s="61">
        <v>43530</v>
      </c>
      <c r="F31" s="62"/>
    </row>
    <row r="32" spans="1:6" ht="43.2" x14ac:dyDescent="0.3">
      <c r="A32" s="46" t="s">
        <v>312</v>
      </c>
      <c r="B32" s="46" t="s">
        <v>314</v>
      </c>
      <c r="C32" s="46" t="s">
        <v>7</v>
      </c>
      <c r="D32" s="53">
        <v>220305313</v>
      </c>
      <c r="E32" s="61">
        <v>43364</v>
      </c>
      <c r="F32" s="62"/>
    </row>
    <row r="33" spans="1:6" ht="43.2" x14ac:dyDescent="0.3">
      <c r="A33" s="46" t="s">
        <v>312</v>
      </c>
      <c r="B33" s="46" t="s">
        <v>314</v>
      </c>
      <c r="C33" s="46" t="s">
        <v>328</v>
      </c>
      <c r="D33" s="53">
        <v>220305313</v>
      </c>
      <c r="E33" s="61">
        <v>43530</v>
      </c>
      <c r="F33" s="62"/>
    </row>
    <row r="34" spans="1:6" x14ac:dyDescent="0.3">
      <c r="A34" s="46" t="s">
        <v>315</v>
      </c>
      <c r="B34" s="56" t="s">
        <v>316</v>
      </c>
      <c r="C34" s="56" t="s">
        <v>118</v>
      </c>
      <c r="D34" s="53">
        <v>31126482</v>
      </c>
      <c r="E34" s="61">
        <v>43346</v>
      </c>
      <c r="F34" s="62"/>
    </row>
    <row r="35" spans="1:6" ht="28.8" x14ac:dyDescent="0.3">
      <c r="A35" s="46" t="s">
        <v>317</v>
      </c>
      <c r="B35" s="46" t="s">
        <v>318</v>
      </c>
      <c r="C35" s="46" t="s">
        <v>223</v>
      </c>
      <c r="D35" s="53">
        <v>58240000</v>
      </c>
      <c r="E35" s="54">
        <v>43399</v>
      </c>
      <c r="F35" s="60" t="s">
        <v>319</v>
      </c>
    </row>
    <row r="36" spans="1:6" ht="86.4" x14ac:dyDescent="0.3">
      <c r="A36" s="46" t="s">
        <v>338</v>
      </c>
      <c r="B36" s="46" t="s">
        <v>339</v>
      </c>
      <c r="C36" s="46" t="s">
        <v>340</v>
      </c>
      <c r="D36" s="65" t="s">
        <v>341</v>
      </c>
      <c r="E36" s="54">
        <v>43643</v>
      </c>
      <c r="F36" s="54">
        <v>43708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0762B-C420-4012-AD2D-242523BED0A4}">
  <dimension ref="A1:F21"/>
  <sheetViews>
    <sheetView topLeftCell="A19" workbookViewId="0">
      <selection activeCell="F21" sqref="F21"/>
    </sheetView>
  </sheetViews>
  <sheetFormatPr defaultRowHeight="14.4" x14ac:dyDescent="0.3"/>
  <cols>
    <col min="1" max="1" width="21.44140625" customWidth="1"/>
    <col min="2" max="2" width="29.6640625" customWidth="1"/>
    <col min="3" max="3" width="21.21875" customWidth="1"/>
    <col min="4" max="4" width="21" customWidth="1"/>
    <col min="5" max="5" width="13.109375" customWidth="1"/>
    <col min="6" max="6" width="14.77734375" customWidth="1"/>
  </cols>
  <sheetData>
    <row r="1" spans="1:6" ht="25.8" x14ac:dyDescent="0.5">
      <c r="A1" s="38" t="s">
        <v>352</v>
      </c>
      <c r="B1" s="39"/>
      <c r="C1" s="39"/>
      <c r="D1" s="30"/>
      <c r="E1" s="32"/>
      <c r="F1" s="33"/>
    </row>
    <row r="2" spans="1:6" ht="28.8" x14ac:dyDescent="0.3">
      <c r="A2" s="45" t="s">
        <v>0</v>
      </c>
      <c r="B2" s="45" t="s">
        <v>1</v>
      </c>
      <c r="C2" s="45" t="s">
        <v>31</v>
      </c>
      <c r="D2" s="31" t="s">
        <v>30</v>
      </c>
      <c r="E2" s="45" t="s">
        <v>2</v>
      </c>
      <c r="F2" s="45" t="s">
        <v>3</v>
      </c>
    </row>
    <row r="3" spans="1:6" ht="43.2" x14ac:dyDescent="0.3">
      <c r="A3" s="81" t="s">
        <v>320</v>
      </c>
      <c r="B3" s="81" t="s">
        <v>321</v>
      </c>
      <c r="C3" s="81" t="s">
        <v>10</v>
      </c>
      <c r="D3" s="64">
        <v>9500000</v>
      </c>
      <c r="E3" s="82">
        <v>43480</v>
      </c>
      <c r="F3" s="82">
        <v>43516</v>
      </c>
    </row>
    <row r="4" spans="1:6" ht="72" x14ac:dyDescent="0.3">
      <c r="A4" s="67" t="s">
        <v>322</v>
      </c>
      <c r="B4" s="67" t="s">
        <v>323</v>
      </c>
      <c r="C4" s="67" t="s">
        <v>10</v>
      </c>
      <c r="D4" s="63">
        <v>5400000</v>
      </c>
      <c r="E4" s="83">
        <v>43497</v>
      </c>
      <c r="F4" s="83">
        <v>43861</v>
      </c>
    </row>
    <row r="5" spans="1:6" ht="57.6" x14ac:dyDescent="0.3">
      <c r="A5" s="67" t="s">
        <v>324</v>
      </c>
      <c r="B5" s="67" t="s">
        <v>325</v>
      </c>
      <c r="C5" s="67" t="s">
        <v>326</v>
      </c>
      <c r="D5" s="63" t="s">
        <v>378</v>
      </c>
      <c r="E5" s="83">
        <v>43560</v>
      </c>
      <c r="F5" s="84"/>
    </row>
    <row r="6" spans="1:6" ht="43.2" x14ac:dyDescent="0.3">
      <c r="A6" s="67" t="s">
        <v>320</v>
      </c>
      <c r="B6" s="67" t="s">
        <v>321</v>
      </c>
      <c r="C6" s="67" t="s">
        <v>10</v>
      </c>
      <c r="D6" s="53">
        <v>9500000</v>
      </c>
      <c r="E6" s="83">
        <v>43480</v>
      </c>
      <c r="F6" s="83">
        <v>43542</v>
      </c>
    </row>
    <row r="7" spans="1:6" ht="43.2" x14ac:dyDescent="0.3">
      <c r="A7" s="67" t="s">
        <v>191</v>
      </c>
      <c r="B7" s="67" t="s">
        <v>327</v>
      </c>
      <c r="C7" s="67" t="s">
        <v>118</v>
      </c>
      <c r="D7" s="53">
        <v>12823222</v>
      </c>
      <c r="E7" s="84"/>
      <c r="F7" s="84"/>
    </row>
    <row r="8" spans="1:6" ht="72" x14ac:dyDescent="0.3">
      <c r="A8" s="67" t="s">
        <v>330</v>
      </c>
      <c r="B8" s="67" t="s">
        <v>331</v>
      </c>
      <c r="C8" s="67" t="s">
        <v>7</v>
      </c>
      <c r="D8" s="53">
        <v>5715000</v>
      </c>
      <c r="E8" s="83">
        <v>43580</v>
      </c>
      <c r="F8" s="83">
        <v>43830</v>
      </c>
    </row>
    <row r="9" spans="1:6" ht="100.8" x14ac:dyDescent="0.3">
      <c r="A9" s="67" t="s">
        <v>332</v>
      </c>
      <c r="B9" s="67" t="s">
        <v>333</v>
      </c>
      <c r="C9" s="67" t="s">
        <v>10</v>
      </c>
      <c r="D9" s="53">
        <v>7874000</v>
      </c>
      <c r="E9" s="83">
        <v>43581</v>
      </c>
      <c r="F9" s="83">
        <v>43861</v>
      </c>
    </row>
    <row r="10" spans="1:6" ht="100.8" x14ac:dyDescent="0.3">
      <c r="A10" s="67" t="s">
        <v>332</v>
      </c>
      <c r="B10" s="67" t="s">
        <v>333</v>
      </c>
      <c r="C10" s="67" t="s">
        <v>266</v>
      </c>
      <c r="D10" s="53">
        <v>7874000</v>
      </c>
      <c r="E10" s="85">
        <v>43885</v>
      </c>
      <c r="F10" s="85">
        <v>44196</v>
      </c>
    </row>
    <row r="11" spans="1:6" ht="28.8" x14ac:dyDescent="0.3">
      <c r="A11" s="67" t="s">
        <v>334</v>
      </c>
      <c r="B11" s="67" t="s">
        <v>335</v>
      </c>
      <c r="C11" s="67" t="s">
        <v>10</v>
      </c>
      <c r="D11" s="53">
        <v>25000000</v>
      </c>
      <c r="E11" s="83">
        <v>43635</v>
      </c>
      <c r="F11" s="84"/>
    </row>
    <row r="12" spans="1:6" ht="72" x14ac:dyDescent="0.3">
      <c r="A12" s="67" t="s">
        <v>336</v>
      </c>
      <c r="B12" s="67" t="s">
        <v>337</v>
      </c>
      <c r="C12" s="67" t="s">
        <v>7</v>
      </c>
      <c r="D12" s="53">
        <v>5899000000</v>
      </c>
      <c r="E12" s="84"/>
      <c r="F12" s="84"/>
    </row>
    <row r="13" spans="1:6" x14ac:dyDescent="0.3">
      <c r="A13" s="67" t="s">
        <v>148</v>
      </c>
      <c r="B13" s="67" t="s">
        <v>255</v>
      </c>
      <c r="C13" s="67" t="s">
        <v>118</v>
      </c>
      <c r="D13" s="53">
        <v>5166000</v>
      </c>
      <c r="E13" s="83">
        <v>43683</v>
      </c>
      <c r="F13" s="84"/>
    </row>
    <row r="14" spans="1:6" ht="43.2" x14ac:dyDescent="0.3">
      <c r="A14" s="75" t="s">
        <v>344</v>
      </c>
      <c r="B14" s="75" t="s">
        <v>345</v>
      </c>
      <c r="C14" s="75" t="s">
        <v>7</v>
      </c>
      <c r="D14" s="53">
        <v>7000000</v>
      </c>
      <c r="E14" s="83">
        <v>43763</v>
      </c>
      <c r="F14" s="83">
        <v>43784</v>
      </c>
    </row>
    <row r="15" spans="1:6" ht="28.8" x14ac:dyDescent="0.3">
      <c r="A15" s="67" t="s">
        <v>236</v>
      </c>
      <c r="B15" s="67" t="s">
        <v>346</v>
      </c>
      <c r="C15" s="67" t="s">
        <v>10</v>
      </c>
      <c r="D15" s="53">
        <v>5260000</v>
      </c>
      <c r="E15" s="83">
        <v>43801</v>
      </c>
      <c r="F15" s="83">
        <v>43830</v>
      </c>
    </row>
    <row r="16" spans="1:6" ht="57.6" x14ac:dyDescent="0.3">
      <c r="A16" s="67" t="s">
        <v>347</v>
      </c>
      <c r="B16" s="67" t="s">
        <v>348</v>
      </c>
      <c r="C16" s="67" t="s">
        <v>10</v>
      </c>
      <c r="D16" s="66">
        <v>24500000</v>
      </c>
      <c r="E16" s="83">
        <v>43798</v>
      </c>
      <c r="F16" s="83">
        <v>43951</v>
      </c>
    </row>
    <row r="17" spans="1:6" ht="57.6" x14ac:dyDescent="0.3">
      <c r="A17" s="67" t="s">
        <v>347</v>
      </c>
      <c r="B17" s="67" t="s">
        <v>349</v>
      </c>
      <c r="C17" s="67" t="s">
        <v>266</v>
      </c>
      <c r="D17" s="66">
        <v>25500000</v>
      </c>
      <c r="E17" s="83">
        <v>43798</v>
      </c>
      <c r="F17" s="85">
        <v>44271</v>
      </c>
    </row>
    <row r="18" spans="1:6" ht="72" x14ac:dyDescent="0.3">
      <c r="A18" s="67" t="s">
        <v>295</v>
      </c>
      <c r="B18" s="67" t="s">
        <v>350</v>
      </c>
      <c r="C18" s="67" t="s">
        <v>10</v>
      </c>
      <c r="D18" s="53">
        <v>30640000</v>
      </c>
      <c r="E18" s="83">
        <v>43797</v>
      </c>
      <c r="F18" s="83">
        <v>44012</v>
      </c>
    </row>
    <row r="19" spans="1:6" ht="72" x14ac:dyDescent="0.3">
      <c r="A19" s="67" t="s">
        <v>295</v>
      </c>
      <c r="B19" s="67" t="s">
        <v>350</v>
      </c>
      <c r="C19" s="67" t="s">
        <v>266</v>
      </c>
      <c r="D19" s="53">
        <v>30640000</v>
      </c>
      <c r="E19" s="83">
        <v>43797</v>
      </c>
      <c r="F19" s="83">
        <v>44286</v>
      </c>
    </row>
    <row r="20" spans="1:6" ht="57.6" x14ac:dyDescent="0.3">
      <c r="A20" s="46" t="s">
        <v>380</v>
      </c>
      <c r="B20" s="1" t="s">
        <v>381</v>
      </c>
      <c r="C20" s="46" t="s">
        <v>223</v>
      </c>
      <c r="D20" s="53">
        <v>6000000</v>
      </c>
      <c r="E20" s="86">
        <v>43580</v>
      </c>
      <c r="F20" s="86">
        <v>43769</v>
      </c>
    </row>
    <row r="21" spans="1:6" ht="100.8" x14ac:dyDescent="0.3">
      <c r="A21" s="1" t="s">
        <v>382</v>
      </c>
      <c r="B21" s="1" t="s">
        <v>383</v>
      </c>
      <c r="C21" s="46" t="s">
        <v>384</v>
      </c>
      <c r="D21" s="65" t="s">
        <v>385</v>
      </c>
      <c r="E21" s="87" t="s">
        <v>386</v>
      </c>
      <c r="F21" s="1" t="s">
        <v>372</v>
      </c>
    </row>
  </sheetData>
  <phoneticPr fontId="1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21A9E-74E4-40F4-9C83-3315F547610F}">
  <dimension ref="A1:F12"/>
  <sheetViews>
    <sheetView tabSelected="1" topLeftCell="A7" workbookViewId="0">
      <selection activeCell="F12" sqref="F12"/>
    </sheetView>
  </sheetViews>
  <sheetFormatPr defaultRowHeight="14.4" x14ac:dyDescent="0.3"/>
  <cols>
    <col min="1" max="1" width="27.44140625" customWidth="1"/>
    <col min="2" max="2" width="34.6640625" customWidth="1"/>
    <col min="3" max="3" width="14.5546875" customWidth="1"/>
    <col min="4" max="4" width="14.33203125" customWidth="1"/>
    <col min="5" max="5" width="12.5546875" customWidth="1"/>
    <col min="6" max="6" width="14.5546875" customWidth="1"/>
  </cols>
  <sheetData>
    <row r="1" spans="1:6" ht="25.8" x14ac:dyDescent="0.5">
      <c r="A1" s="38" t="s">
        <v>352</v>
      </c>
      <c r="B1" s="39"/>
      <c r="C1" s="39"/>
      <c r="D1" s="30"/>
      <c r="E1" s="32"/>
      <c r="F1" s="33"/>
    </row>
    <row r="2" spans="1:6" ht="43.2" x14ac:dyDescent="0.3">
      <c r="A2" s="45" t="s">
        <v>0</v>
      </c>
      <c r="B2" s="45" t="s">
        <v>1</v>
      </c>
      <c r="C2" s="45" t="s">
        <v>31</v>
      </c>
      <c r="D2" s="31" t="s">
        <v>30</v>
      </c>
      <c r="E2" s="45" t="s">
        <v>2</v>
      </c>
      <c r="F2" s="45" t="s">
        <v>3</v>
      </c>
    </row>
    <row r="3" spans="1:6" ht="43.2" x14ac:dyDescent="0.3">
      <c r="A3" s="67" t="s">
        <v>236</v>
      </c>
      <c r="B3" s="67" t="s">
        <v>353</v>
      </c>
      <c r="C3" s="67" t="s">
        <v>10</v>
      </c>
      <c r="D3" s="63">
        <v>60000000</v>
      </c>
      <c r="E3" s="68">
        <v>43853</v>
      </c>
      <c r="F3" s="69" t="s">
        <v>354</v>
      </c>
    </row>
    <row r="4" spans="1:6" ht="86.4" x14ac:dyDescent="0.3">
      <c r="A4" s="75" t="s">
        <v>355</v>
      </c>
      <c r="B4" s="75" t="s">
        <v>356</v>
      </c>
      <c r="C4" s="67" t="s">
        <v>10</v>
      </c>
      <c r="D4" s="70">
        <v>14000000</v>
      </c>
      <c r="E4" s="76">
        <v>43878</v>
      </c>
      <c r="F4" s="77" t="s">
        <v>357</v>
      </c>
    </row>
    <row r="5" spans="1:6" ht="28.8" x14ac:dyDescent="0.3">
      <c r="A5" s="67" t="s">
        <v>358</v>
      </c>
      <c r="B5" s="67" t="s">
        <v>359</v>
      </c>
      <c r="C5" s="67" t="s">
        <v>118</v>
      </c>
      <c r="D5" s="63" t="s">
        <v>360</v>
      </c>
      <c r="E5" s="68">
        <v>43891</v>
      </c>
      <c r="F5" s="71">
        <v>44256</v>
      </c>
    </row>
    <row r="6" spans="1:6" ht="43.2" x14ac:dyDescent="0.3">
      <c r="A6" s="67" t="s">
        <v>361</v>
      </c>
      <c r="B6" s="67" t="s">
        <v>362</v>
      </c>
      <c r="C6" s="67" t="s">
        <v>60</v>
      </c>
      <c r="D6" s="72" t="s">
        <v>363</v>
      </c>
      <c r="E6" s="68">
        <v>43917</v>
      </c>
      <c r="F6" s="71">
        <v>44388</v>
      </c>
    </row>
    <row r="7" spans="1:6" ht="57.6" x14ac:dyDescent="0.3">
      <c r="A7" s="67" t="s">
        <v>364</v>
      </c>
      <c r="B7" s="75" t="s">
        <v>365</v>
      </c>
      <c r="C7" s="67" t="s">
        <v>118</v>
      </c>
      <c r="D7" s="63">
        <v>14905000</v>
      </c>
      <c r="E7" s="68">
        <v>43942</v>
      </c>
      <c r="F7" s="69" t="s">
        <v>366</v>
      </c>
    </row>
    <row r="8" spans="1:6" ht="43.2" x14ac:dyDescent="0.3">
      <c r="A8" s="75" t="s">
        <v>367</v>
      </c>
      <c r="B8" s="75" t="s">
        <v>368</v>
      </c>
      <c r="C8" s="75" t="s">
        <v>118</v>
      </c>
      <c r="D8" s="78" t="s">
        <v>369</v>
      </c>
      <c r="E8" s="73">
        <v>43987</v>
      </c>
      <c r="F8" s="74">
        <v>44196</v>
      </c>
    </row>
    <row r="9" spans="1:6" ht="28.8" x14ac:dyDescent="0.3">
      <c r="A9" s="67" t="s">
        <v>370</v>
      </c>
      <c r="B9" s="67" t="s">
        <v>371</v>
      </c>
      <c r="C9" s="67" t="s">
        <v>223</v>
      </c>
      <c r="D9" s="63">
        <v>10000000</v>
      </c>
      <c r="E9" s="68">
        <v>43970</v>
      </c>
      <c r="F9" s="79" t="s">
        <v>372</v>
      </c>
    </row>
    <row r="10" spans="1:6" ht="57.6" x14ac:dyDescent="0.3">
      <c r="A10" s="67" t="s">
        <v>322</v>
      </c>
      <c r="B10" s="67" t="s">
        <v>373</v>
      </c>
      <c r="C10" s="67" t="s">
        <v>10</v>
      </c>
      <c r="D10" s="63" t="s">
        <v>374</v>
      </c>
      <c r="E10" s="68">
        <v>43983</v>
      </c>
      <c r="F10" s="69" t="s">
        <v>375</v>
      </c>
    </row>
    <row r="11" spans="1:6" ht="43.2" x14ac:dyDescent="0.3">
      <c r="A11" s="67" t="s">
        <v>376</v>
      </c>
      <c r="B11" s="75" t="s">
        <v>377</v>
      </c>
      <c r="C11" s="75" t="s">
        <v>7</v>
      </c>
      <c r="D11" s="80">
        <v>84961800</v>
      </c>
      <c r="E11" s="68">
        <v>44033</v>
      </c>
      <c r="F11" s="74">
        <v>44196</v>
      </c>
    </row>
    <row r="12" spans="1:6" ht="57.6" x14ac:dyDescent="0.3">
      <c r="A12" s="67" t="s">
        <v>370</v>
      </c>
      <c r="B12" s="1" t="s">
        <v>379</v>
      </c>
      <c r="C12" s="67" t="s">
        <v>223</v>
      </c>
      <c r="D12" s="63">
        <v>10000000</v>
      </c>
      <c r="E12" s="68">
        <v>44046</v>
      </c>
      <c r="F12" s="79" t="s">
        <v>372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3</vt:i4>
      </vt:variant>
    </vt:vector>
  </HeadingPairs>
  <TitlesOfParts>
    <vt:vector size="11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'2014'!Nyomtatási_terület</vt:lpstr>
      <vt:lpstr>'2016'!Nyomtatási_terület</vt:lpstr>
      <vt:lpstr>'2017'!Nyomtatási_terület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Bársony Emese</dc:creator>
  <cp:lastModifiedBy>dr. Ozsvárt Zsófia</cp:lastModifiedBy>
  <cp:lastPrinted>2015-07-28T11:58:42Z</cp:lastPrinted>
  <dcterms:created xsi:type="dcterms:W3CDTF">2014-10-09T12:09:11Z</dcterms:created>
  <dcterms:modified xsi:type="dcterms:W3CDTF">2020-11-25T11:03:19Z</dcterms:modified>
</cp:coreProperties>
</file>